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 firstSheet="12" activeTab="14"/>
  </bookViews>
  <sheets>
    <sheet name="Indice RISCHI" sheetId="3" r:id="rId1"/>
    <sheet name="DEMANIO" sheetId="29" r:id="rId2"/>
    <sheet name="CONTRATTI-ECONOMATO" sheetId="7" r:id="rId3"/>
    <sheet name="DIREZIONE PORTI" sheetId="30" r:id="rId4"/>
    <sheet name="AVVOCATURA" sheetId="28" r:id="rId5"/>
    <sheet name="BILANCIO" sheetId="11" r:id="rId6"/>
    <sheet name="SISTEMI INFORMATIVI" sheetId="25" r:id="rId7"/>
    <sheet name="RISORSE UMANE" sheetId="16" r:id="rId8"/>
    <sheet name="COORDINAMENTO" sheetId="19" r:id="rId9"/>
    <sheet name="COORDINAMENTO-PROTOCOLLO" sheetId="14" r:id="rId10"/>
    <sheet name="GRANDI PROG. - MANUT.-AMBIENTE" sheetId="15" r:id="rId11"/>
    <sheet name="COMUNICAZIONE" sheetId="12" r:id="rId12"/>
    <sheet name="PROMOZIONE" sheetId="17" r:id="rId13"/>
    <sheet name="STUDI" sheetId="18" r:id="rId14"/>
    <sheet name="SECURITY-AUTISTI" sheetId="4" r:id="rId15"/>
    <sheet name="CONTROLLO DI GESTIONE" sheetId="24" r:id="rId16"/>
    <sheet name="Pianificazione e Programmazione" sheetId="22" r:id="rId17"/>
    <sheet name="RECUPERO CREDITI" sheetId="26" r:id="rId18"/>
  </sheets>
  <definedNames>
    <definedName name="_xlnm.Print_Area" localSheetId="5">BILANCIO!$A$2:$S$8</definedName>
    <definedName name="_xlnm.Print_Area" localSheetId="11">COMUNICAZIONE!$A$2:$S$17</definedName>
    <definedName name="_xlnm.Print_Area" localSheetId="2">'CONTRATTI-ECONOMATO'!$A$2:$S$24</definedName>
    <definedName name="_xlnm.Print_Area" localSheetId="15">'CONTROLLO DI GESTIONE'!$A$1:$S$7</definedName>
    <definedName name="_xlnm.Print_Area" localSheetId="8">COORDINAMENTO!$A$1:$S$38</definedName>
    <definedName name="_xlnm.Print_Area" localSheetId="9">'COORDINAMENTO-PROTOCOLLO'!$A$2:$S$25</definedName>
    <definedName name="_xlnm.Print_Area" localSheetId="3">'DIREZIONE PORTI'!#REF!</definedName>
    <definedName name="_xlnm.Print_Area" localSheetId="10">'GRANDI PROG. - MANUT.-AMBIENTE'!$A$2:$S$8</definedName>
    <definedName name="_xlnm.Print_Area" localSheetId="0">'Indice RISCHI'!$A$1:$I$35</definedName>
    <definedName name="_xlnm.Print_Area" localSheetId="16">'Pianificazione e Programmazione'!$A$2:$S$8</definedName>
    <definedName name="_xlnm.Print_Area" localSheetId="12">PROMOZIONE!$A$2:$S$16</definedName>
    <definedName name="_xlnm.Print_Area" localSheetId="17">'RECUPERO CREDITI'!$A$2:$S$6</definedName>
    <definedName name="_xlnm.Print_Area" localSheetId="7">'RISORSE UMANE'!$A$2:$S$8</definedName>
    <definedName name="_xlnm.Print_Area" localSheetId="14">'SECURITY-AUTISTI'!$A$1:$S$20</definedName>
    <definedName name="_xlnm.Print_Area" localSheetId="6">'SISTEMI INFORMATIVI'!$A$2:$S$12</definedName>
    <definedName name="_xlnm.Print_Area" localSheetId="13">STUDI!$A$2:$S$17</definedName>
    <definedName name="_xlnm.Print_Titles" localSheetId="8">COORDINAMENTO!$1:$2</definedName>
    <definedName name="_xlnm.Print_Titles" localSheetId="9">'COORDINAMENTO-PROTOCOLLO'!$2:$3</definedName>
    <definedName name="_xlnm.Print_Titles" localSheetId="14">'SECURITY-AUTISTI'!$2:$3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4" l="1"/>
  <c r="I33" i="4"/>
  <c r="O33" i="4" s="1"/>
  <c r="Q33" i="4" s="1"/>
  <c r="N31" i="4"/>
  <c r="I31" i="4"/>
  <c r="N8" i="25"/>
  <c r="I8" i="25"/>
  <c r="O8" i="25" s="1"/>
  <c r="N7" i="25"/>
  <c r="O7" i="25" s="1"/>
  <c r="I7" i="25"/>
  <c r="R9" i="30"/>
  <c r="Q9" i="30"/>
  <c r="P9" i="30"/>
  <c r="O9" i="30"/>
  <c r="N9" i="30"/>
  <c r="O31" i="4" l="1"/>
  <c r="Q31" i="4" s="1"/>
  <c r="P33" i="4"/>
  <c r="R8" i="25"/>
  <c r="Q8" i="25"/>
  <c r="P8" i="25"/>
  <c r="Q7" i="25"/>
  <c r="R7" i="25"/>
  <c r="P7" i="25"/>
  <c r="N26" i="7"/>
  <c r="I26" i="7"/>
  <c r="N25" i="7"/>
  <c r="I25" i="7"/>
  <c r="N13" i="7"/>
  <c r="I13" i="7"/>
  <c r="O13" i="7" s="1"/>
  <c r="R31" i="4" l="1"/>
  <c r="P31" i="4"/>
  <c r="O26" i="7"/>
  <c r="Q26" i="7" s="1"/>
  <c r="O25" i="7"/>
  <c r="R25" i="7" s="1"/>
  <c r="P13" i="7"/>
  <c r="Q13" i="7"/>
  <c r="R13" i="7"/>
  <c r="R26" i="7" l="1"/>
  <c r="P26" i="7"/>
  <c r="Q25" i="7"/>
  <c r="P25" i="7"/>
  <c r="I9" i="30"/>
  <c r="N9" i="25" l="1"/>
  <c r="O9" i="25" s="1"/>
  <c r="I9" i="25"/>
  <c r="R9" i="25" l="1"/>
  <c r="Q9" i="25"/>
  <c r="P9" i="25"/>
  <c r="N17" i="4"/>
  <c r="I17" i="4"/>
  <c r="N18" i="4"/>
  <c r="I18" i="4"/>
  <c r="N5" i="4"/>
  <c r="I5" i="4"/>
  <c r="N47" i="4"/>
  <c r="I47" i="4"/>
  <c r="N46" i="4"/>
  <c r="I46" i="4"/>
  <c r="N45" i="4"/>
  <c r="I45" i="4"/>
  <c r="N44" i="4"/>
  <c r="I44" i="4"/>
  <c r="N43" i="4"/>
  <c r="I43" i="4"/>
  <c r="O43" i="4" s="1"/>
  <c r="N42" i="4"/>
  <c r="I42" i="4"/>
  <c r="N41" i="4"/>
  <c r="I41" i="4"/>
  <c r="N40" i="4"/>
  <c r="I40" i="4"/>
  <c r="N39" i="4"/>
  <c r="I39" i="4"/>
  <c r="N38" i="4"/>
  <c r="I38" i="4"/>
  <c r="N37" i="4"/>
  <c r="I37" i="4"/>
  <c r="I29" i="4"/>
  <c r="N29" i="4"/>
  <c r="N11" i="22"/>
  <c r="I11" i="22"/>
  <c r="O11" i="22" s="1"/>
  <c r="N28" i="4"/>
  <c r="I28" i="4"/>
  <c r="N10" i="22"/>
  <c r="I10" i="22"/>
  <c r="O10" i="22" s="1"/>
  <c r="N27" i="4"/>
  <c r="I27" i="4"/>
  <c r="N26" i="4"/>
  <c r="I26" i="4"/>
  <c r="I24" i="4"/>
  <c r="N24" i="4"/>
  <c r="I25" i="4"/>
  <c r="N25" i="4"/>
  <c r="N23" i="4"/>
  <c r="I23" i="4"/>
  <c r="N27" i="15"/>
  <c r="I27" i="15"/>
  <c r="N26" i="15"/>
  <c r="I26" i="15"/>
  <c r="N25" i="15"/>
  <c r="I25" i="15"/>
  <c r="N24" i="15"/>
  <c r="I24" i="15"/>
  <c r="N23" i="15"/>
  <c r="I23" i="15"/>
  <c r="N22" i="15"/>
  <c r="I22" i="15"/>
  <c r="N21" i="15"/>
  <c r="I21" i="15"/>
  <c r="N20" i="15"/>
  <c r="I20" i="15"/>
  <c r="N19" i="15"/>
  <c r="I19" i="15"/>
  <c r="N18" i="15"/>
  <c r="I18" i="15"/>
  <c r="N17" i="15"/>
  <c r="I17" i="15"/>
  <c r="N16" i="15"/>
  <c r="I16" i="15"/>
  <c r="N15" i="15"/>
  <c r="I15" i="15"/>
  <c r="N22" i="4"/>
  <c r="I22" i="4"/>
  <c r="N9" i="22"/>
  <c r="I9" i="22"/>
  <c r="O9" i="22" s="1"/>
  <c r="N14" i="15"/>
  <c r="I14" i="15"/>
  <c r="N13" i="15"/>
  <c r="I13" i="15"/>
  <c r="N12" i="15"/>
  <c r="I12" i="15"/>
  <c r="N11" i="15"/>
  <c r="I11" i="15"/>
  <c r="N10" i="15"/>
  <c r="I10" i="15"/>
  <c r="N16" i="16"/>
  <c r="I16" i="16"/>
  <c r="O16" i="16" s="1"/>
  <c r="O15" i="16"/>
  <c r="P15" i="16" s="1"/>
  <c r="N15" i="16"/>
  <c r="I15" i="16"/>
  <c r="N14" i="16"/>
  <c r="I14" i="16"/>
  <c r="O14" i="16" s="1"/>
  <c r="N13" i="16"/>
  <c r="I13" i="16"/>
  <c r="O13" i="16" s="1"/>
  <c r="N12" i="16"/>
  <c r="I12" i="16"/>
  <c r="O12" i="16" s="1"/>
  <c r="O11" i="16"/>
  <c r="P11" i="16" s="1"/>
  <c r="N11" i="16"/>
  <c r="I11" i="16"/>
  <c r="N10" i="16"/>
  <c r="I10" i="16"/>
  <c r="O10" i="16" s="1"/>
  <c r="N9" i="16"/>
  <c r="I9" i="16"/>
  <c r="O9" i="16" s="1"/>
  <c r="O17" i="4" l="1"/>
  <c r="R17" i="4" s="1"/>
  <c r="O37" i="4"/>
  <c r="Q37" i="4" s="1"/>
  <c r="O41" i="4"/>
  <c r="Q41" i="4" s="1"/>
  <c r="O45" i="4"/>
  <c r="R45" i="4" s="1"/>
  <c r="O18" i="4"/>
  <c r="R18" i="4" s="1"/>
  <c r="O29" i="4"/>
  <c r="P29" i="4" s="1"/>
  <c r="O5" i="4"/>
  <c r="Q5" i="4" s="1"/>
  <c r="O42" i="4"/>
  <c r="Q42" i="4" s="1"/>
  <c r="R5" i="4"/>
  <c r="O27" i="4"/>
  <c r="Q27" i="4" s="1"/>
  <c r="O44" i="4"/>
  <c r="R44" i="4" s="1"/>
  <c r="O38" i="4"/>
  <c r="R38" i="4" s="1"/>
  <c r="O46" i="4"/>
  <c r="R46" i="4" s="1"/>
  <c r="O22" i="4"/>
  <c r="Q22" i="4" s="1"/>
  <c r="O28" i="4"/>
  <c r="R28" i="4" s="1"/>
  <c r="O39" i="4"/>
  <c r="R39" i="4" s="1"/>
  <c r="O26" i="4"/>
  <c r="Q26" i="4" s="1"/>
  <c r="O40" i="4"/>
  <c r="R40" i="4" s="1"/>
  <c r="O47" i="4"/>
  <c r="R47" i="4" s="1"/>
  <c r="R43" i="4"/>
  <c r="Q43" i="4"/>
  <c r="P43" i="4"/>
  <c r="Q44" i="4"/>
  <c r="Q47" i="4"/>
  <c r="R11" i="22"/>
  <c r="Q11" i="22"/>
  <c r="P11" i="22"/>
  <c r="O22" i="15"/>
  <c r="R22" i="15" s="1"/>
  <c r="O17" i="15"/>
  <c r="R17" i="15" s="1"/>
  <c r="O13" i="15"/>
  <c r="R13" i="15" s="1"/>
  <c r="R10" i="22"/>
  <c r="Q10" i="22"/>
  <c r="P10" i="22"/>
  <c r="O25" i="4"/>
  <c r="P25" i="4" s="1"/>
  <c r="O24" i="4"/>
  <c r="P24" i="4" s="1"/>
  <c r="O16" i="15"/>
  <c r="R16" i="15" s="1"/>
  <c r="O19" i="15"/>
  <c r="R19" i="15" s="1"/>
  <c r="O23" i="4"/>
  <c r="Q23" i="4" s="1"/>
  <c r="O21" i="15"/>
  <c r="R21" i="15" s="1"/>
  <c r="O25" i="15"/>
  <c r="Q25" i="15" s="1"/>
  <c r="O18" i="15"/>
  <c r="P18" i="15" s="1"/>
  <c r="O24" i="15"/>
  <c r="R24" i="15" s="1"/>
  <c r="O10" i="15"/>
  <c r="R10" i="15" s="1"/>
  <c r="O14" i="15"/>
  <c r="R14" i="15" s="1"/>
  <c r="O15" i="15"/>
  <c r="Q15" i="15" s="1"/>
  <c r="O23" i="15"/>
  <c r="P23" i="15" s="1"/>
  <c r="O26" i="15"/>
  <c r="P26" i="15" s="1"/>
  <c r="O12" i="15"/>
  <c r="P12" i="15" s="1"/>
  <c r="O20" i="15"/>
  <c r="P20" i="15" s="1"/>
  <c r="O27" i="15"/>
  <c r="R27" i="15" s="1"/>
  <c r="P22" i="15"/>
  <c r="R22" i="4"/>
  <c r="P22" i="4"/>
  <c r="Q9" i="22"/>
  <c r="P9" i="22"/>
  <c r="R9" i="22"/>
  <c r="O11" i="15"/>
  <c r="R11" i="15" s="1"/>
  <c r="P12" i="16"/>
  <c r="Q12" i="16"/>
  <c r="R12" i="16"/>
  <c r="R10" i="16"/>
  <c r="Q10" i="16"/>
  <c r="P10" i="16"/>
  <c r="R14" i="16"/>
  <c r="Q14" i="16"/>
  <c r="P14" i="16"/>
  <c r="R9" i="16"/>
  <c r="Q9" i="16"/>
  <c r="P9" i="16"/>
  <c r="P16" i="16"/>
  <c r="Q16" i="16"/>
  <c r="R16" i="16"/>
  <c r="R13" i="16"/>
  <c r="Q13" i="16"/>
  <c r="P13" i="16"/>
  <c r="Q11" i="16"/>
  <c r="Q15" i="16"/>
  <c r="R11" i="16"/>
  <c r="R15" i="16"/>
  <c r="N9" i="15"/>
  <c r="I9" i="15"/>
  <c r="N8" i="30"/>
  <c r="I8" i="30"/>
  <c r="N7" i="30"/>
  <c r="I7" i="30"/>
  <c r="N6" i="30"/>
  <c r="I6" i="30"/>
  <c r="O6" i="30" s="1"/>
  <c r="R6" i="30" s="1"/>
  <c r="N5" i="30"/>
  <c r="I5" i="30"/>
  <c r="O5" i="30" s="1"/>
  <c r="N4" i="30"/>
  <c r="I4" i="30"/>
  <c r="O4" i="30" s="1"/>
  <c r="N31" i="7"/>
  <c r="I31" i="7"/>
  <c r="N29" i="7"/>
  <c r="I29" i="7"/>
  <c r="N28" i="7"/>
  <c r="I28" i="7"/>
  <c r="N27" i="7"/>
  <c r="I27" i="7"/>
  <c r="N5" i="7"/>
  <c r="I5" i="7"/>
  <c r="N4" i="7"/>
  <c r="I4" i="7"/>
  <c r="N22" i="7"/>
  <c r="I22" i="7"/>
  <c r="N21" i="7"/>
  <c r="I21" i="7"/>
  <c r="N21" i="4"/>
  <c r="N33" i="29"/>
  <c r="I33" i="29"/>
  <c r="N32" i="29"/>
  <c r="I32" i="29"/>
  <c r="O32" i="29" s="1"/>
  <c r="N31" i="29"/>
  <c r="I31" i="29"/>
  <c r="N30" i="29"/>
  <c r="I30" i="29"/>
  <c r="N29" i="29"/>
  <c r="I29" i="29"/>
  <c r="N28" i="29"/>
  <c r="I28" i="29"/>
  <c r="O28" i="29" s="1"/>
  <c r="N27" i="29"/>
  <c r="I27" i="29"/>
  <c r="N26" i="29"/>
  <c r="I26" i="29"/>
  <c r="N25" i="29"/>
  <c r="I25" i="29"/>
  <c r="N24" i="29"/>
  <c r="I24" i="29"/>
  <c r="O24" i="29" s="1"/>
  <c r="N23" i="29"/>
  <c r="I23" i="29"/>
  <c r="N22" i="29"/>
  <c r="I22" i="29"/>
  <c r="N21" i="29"/>
  <c r="I21" i="29"/>
  <c r="N20" i="29"/>
  <c r="I20" i="29"/>
  <c r="O20" i="29" s="1"/>
  <c r="N19" i="29"/>
  <c r="I19" i="29"/>
  <c r="N18" i="29"/>
  <c r="I18" i="29"/>
  <c r="N17" i="29"/>
  <c r="I17" i="29"/>
  <c r="O17" i="29" s="1"/>
  <c r="N16" i="29"/>
  <c r="I16" i="29"/>
  <c r="O16" i="29" s="1"/>
  <c r="N15" i="29"/>
  <c r="I15" i="29"/>
  <c r="O14" i="29"/>
  <c r="Q14" i="29" s="1"/>
  <c r="N14" i="29"/>
  <c r="I14" i="29"/>
  <c r="N13" i="29"/>
  <c r="I13" i="29"/>
  <c r="O13" i="29" s="1"/>
  <c r="N12" i="29"/>
  <c r="I12" i="29"/>
  <c r="O12" i="29" s="1"/>
  <c r="N11" i="29"/>
  <c r="I11" i="29"/>
  <c r="O11" i="29" s="1"/>
  <c r="N10" i="29"/>
  <c r="I10" i="29"/>
  <c r="O10" i="29" s="1"/>
  <c r="Q10" i="29" s="1"/>
  <c r="N9" i="29"/>
  <c r="I9" i="29"/>
  <c r="O9" i="29" s="1"/>
  <c r="N8" i="29"/>
  <c r="I8" i="29"/>
  <c r="N7" i="29"/>
  <c r="I7" i="29"/>
  <c r="N6" i="29"/>
  <c r="I6" i="29"/>
  <c r="O6" i="29" s="1"/>
  <c r="Q6" i="29" s="1"/>
  <c r="N5" i="29"/>
  <c r="I5" i="29"/>
  <c r="O5" i="29" s="1"/>
  <c r="N4" i="29"/>
  <c r="I4" i="29"/>
  <c r="O4" i="29" s="1"/>
  <c r="N16" i="28"/>
  <c r="I16" i="28"/>
  <c r="O16" i="28" s="1"/>
  <c r="N15" i="28"/>
  <c r="I15" i="28"/>
  <c r="N14" i="28"/>
  <c r="I14" i="28"/>
  <c r="O14" i="28" s="1"/>
  <c r="N13" i="28"/>
  <c r="I13" i="28"/>
  <c r="O13" i="28" s="1"/>
  <c r="N12" i="28"/>
  <c r="I12" i="28"/>
  <c r="O12" i="28" s="1"/>
  <c r="N11" i="28"/>
  <c r="I11" i="28"/>
  <c r="O11" i="28" s="1"/>
  <c r="N10" i="28"/>
  <c r="I10" i="28"/>
  <c r="O10" i="28" s="1"/>
  <c r="N9" i="28"/>
  <c r="I9" i="28"/>
  <c r="O9" i="28" s="1"/>
  <c r="N8" i="28"/>
  <c r="I8" i="28"/>
  <c r="O8" i="28" s="1"/>
  <c r="R8" i="28" s="1"/>
  <c r="N7" i="28"/>
  <c r="I7" i="28"/>
  <c r="O7" i="28" s="1"/>
  <c r="N6" i="28"/>
  <c r="I6" i="28"/>
  <c r="N5" i="28"/>
  <c r="I5" i="28"/>
  <c r="N4" i="28"/>
  <c r="I4" i="28"/>
  <c r="I21" i="4"/>
  <c r="O21" i="4" s="1"/>
  <c r="P37" i="4" l="1"/>
  <c r="R42" i="4"/>
  <c r="R29" i="4"/>
  <c r="P5" i="4"/>
  <c r="R27" i="4"/>
  <c r="R37" i="4"/>
  <c r="Q45" i="4"/>
  <c r="P27" i="4"/>
  <c r="P41" i="4"/>
  <c r="P45" i="4"/>
  <c r="R41" i="4"/>
  <c r="P44" i="4"/>
  <c r="Q29" i="4"/>
  <c r="P47" i="4"/>
  <c r="P42" i="4"/>
  <c r="Q28" i="4"/>
  <c r="R26" i="4"/>
  <c r="Q40" i="4"/>
  <c r="Q38" i="4"/>
  <c r="P40" i="4"/>
  <c r="P38" i="4"/>
  <c r="P46" i="4"/>
  <c r="Q46" i="4"/>
  <c r="P26" i="4"/>
  <c r="P39" i="4"/>
  <c r="P28" i="4"/>
  <c r="Q39" i="4"/>
  <c r="Q13" i="15"/>
  <c r="P13" i="15"/>
  <c r="P17" i="15"/>
  <c r="Q17" i="15"/>
  <c r="Q22" i="15"/>
  <c r="P25" i="15"/>
  <c r="R18" i="15"/>
  <c r="Q16" i="15"/>
  <c r="Q21" i="15"/>
  <c r="R25" i="15"/>
  <c r="R24" i="4"/>
  <c r="Q24" i="4"/>
  <c r="Q18" i="15"/>
  <c r="Q19" i="15"/>
  <c r="R23" i="4"/>
  <c r="P24" i="15"/>
  <c r="P16" i="15"/>
  <c r="R25" i="4"/>
  <c r="P19" i="15"/>
  <c r="P23" i="4"/>
  <c r="Q25" i="4"/>
  <c r="Q14" i="15"/>
  <c r="Q23" i="15"/>
  <c r="R23" i="15"/>
  <c r="P14" i="15"/>
  <c r="P21" i="15"/>
  <c r="Q24" i="15"/>
  <c r="R26" i="15"/>
  <c r="Q26" i="15"/>
  <c r="Q10" i="15"/>
  <c r="P10" i="15"/>
  <c r="P11" i="15"/>
  <c r="Q11" i="15"/>
  <c r="R15" i="15"/>
  <c r="P15" i="15"/>
  <c r="O9" i="15"/>
  <c r="Q9" i="15" s="1"/>
  <c r="Q12" i="15"/>
  <c r="R12" i="15"/>
  <c r="P27" i="15"/>
  <c r="Q27" i="15"/>
  <c r="Q20" i="15"/>
  <c r="R20" i="15"/>
  <c r="Q21" i="4"/>
  <c r="R21" i="4"/>
  <c r="P21" i="4"/>
  <c r="O6" i="28"/>
  <c r="O8" i="29"/>
  <c r="O15" i="29"/>
  <c r="R15" i="29" s="1"/>
  <c r="O19" i="29"/>
  <c r="O23" i="29"/>
  <c r="P23" i="29" s="1"/>
  <c r="O27" i="29"/>
  <c r="O31" i="29"/>
  <c r="O7" i="30"/>
  <c r="R7" i="30" s="1"/>
  <c r="O8" i="30"/>
  <c r="O15" i="28"/>
  <c r="O4" i="28"/>
  <c r="R4" i="28" s="1"/>
  <c r="O21" i="29"/>
  <c r="O25" i="29"/>
  <c r="R25" i="29" s="1"/>
  <c r="O29" i="29"/>
  <c r="O33" i="29"/>
  <c r="O5" i="28"/>
  <c r="O7" i="29"/>
  <c r="O18" i="29"/>
  <c r="O22" i="29"/>
  <c r="P22" i="29" s="1"/>
  <c r="O26" i="29"/>
  <c r="O30" i="29"/>
  <c r="Q30" i="29" s="1"/>
  <c r="P7" i="30"/>
  <c r="R4" i="30"/>
  <c r="Q4" i="30"/>
  <c r="P4" i="30"/>
  <c r="R8" i="30"/>
  <c r="Q8" i="30"/>
  <c r="P8" i="30"/>
  <c r="R5" i="30"/>
  <c r="Q5" i="30"/>
  <c r="P5" i="30"/>
  <c r="P6" i="30"/>
  <c r="Q6" i="30"/>
  <c r="O21" i="7"/>
  <c r="Q21" i="7" s="1"/>
  <c r="O27" i="7"/>
  <c r="Q27" i="7" s="1"/>
  <c r="O31" i="7"/>
  <c r="Q31" i="7" s="1"/>
  <c r="O29" i="7"/>
  <c r="P29" i="7" s="1"/>
  <c r="O5" i="7"/>
  <c r="R5" i="7" s="1"/>
  <c r="O22" i="7"/>
  <c r="Q22" i="7" s="1"/>
  <c r="O28" i="7"/>
  <c r="Q28" i="7" s="1"/>
  <c r="O4" i="7"/>
  <c r="R4" i="7" s="1"/>
  <c r="R8" i="29"/>
  <c r="Q8" i="29"/>
  <c r="P8" i="29"/>
  <c r="R19" i="29"/>
  <c r="Q19" i="29"/>
  <c r="P19" i="29"/>
  <c r="Q23" i="29"/>
  <c r="Q27" i="29"/>
  <c r="P27" i="29"/>
  <c r="R27" i="29"/>
  <c r="R31" i="29"/>
  <c r="Q31" i="29"/>
  <c r="P31" i="29"/>
  <c r="P5" i="29"/>
  <c r="R5" i="29"/>
  <c r="Q5" i="29"/>
  <c r="R12" i="29"/>
  <c r="Q12" i="29"/>
  <c r="P12" i="29"/>
  <c r="Q9" i="29"/>
  <c r="R9" i="29"/>
  <c r="P9" i="29"/>
  <c r="R16" i="29"/>
  <c r="Q16" i="29"/>
  <c r="P16" i="29"/>
  <c r="Q20" i="29"/>
  <c r="P20" i="29"/>
  <c r="R20" i="29"/>
  <c r="P24" i="29"/>
  <c r="R24" i="29"/>
  <c r="Q24" i="29"/>
  <c r="Q28" i="29"/>
  <c r="P28" i="29"/>
  <c r="R28" i="29"/>
  <c r="P32" i="29"/>
  <c r="Q32" i="29"/>
  <c r="R32" i="29"/>
  <c r="R13" i="29"/>
  <c r="Q13" i="29"/>
  <c r="P13" i="29"/>
  <c r="P17" i="29"/>
  <c r="R17" i="29"/>
  <c r="P21" i="29"/>
  <c r="R21" i="29"/>
  <c r="Q21" i="29"/>
  <c r="P25" i="29"/>
  <c r="P29" i="29"/>
  <c r="Q29" i="29"/>
  <c r="R29" i="29"/>
  <c r="R33" i="29"/>
  <c r="P33" i="29"/>
  <c r="Q33" i="29"/>
  <c r="R7" i="29"/>
  <c r="P7" i="29"/>
  <c r="Q7" i="29"/>
  <c r="R18" i="29"/>
  <c r="Q18" i="29"/>
  <c r="P18" i="29"/>
  <c r="Q22" i="29"/>
  <c r="R26" i="29"/>
  <c r="P26" i="29"/>
  <c r="Q26" i="29"/>
  <c r="P30" i="29"/>
  <c r="R4" i="29"/>
  <c r="P4" i="29"/>
  <c r="Q4" i="29"/>
  <c r="Q11" i="29"/>
  <c r="P11" i="29"/>
  <c r="R11" i="29"/>
  <c r="P6" i="29"/>
  <c r="R6" i="29"/>
  <c r="P10" i="29"/>
  <c r="P14" i="29"/>
  <c r="R10" i="29"/>
  <c r="R14" i="29"/>
  <c r="R7" i="28"/>
  <c r="Q7" i="28"/>
  <c r="P7" i="28"/>
  <c r="Q11" i="28"/>
  <c r="P11" i="28"/>
  <c r="P15" i="28"/>
  <c r="R15" i="28"/>
  <c r="Q15" i="28"/>
  <c r="P4" i="28"/>
  <c r="R12" i="28"/>
  <c r="Q12" i="28"/>
  <c r="P12" i="28"/>
  <c r="P16" i="28"/>
  <c r="R16" i="28"/>
  <c r="Q16" i="28"/>
  <c r="R5" i="28"/>
  <c r="P5" i="28"/>
  <c r="P9" i="28"/>
  <c r="R9" i="28"/>
  <c r="Q9" i="28"/>
  <c r="Q13" i="28"/>
  <c r="P13" i="28"/>
  <c r="R13" i="28"/>
  <c r="R6" i="28"/>
  <c r="Q6" i="28"/>
  <c r="P6" i="28"/>
  <c r="R10" i="28"/>
  <c r="Q10" i="28"/>
  <c r="P10" i="28"/>
  <c r="Q14" i="28"/>
  <c r="P14" i="28"/>
  <c r="R14" i="28"/>
  <c r="P8" i="28"/>
  <c r="Q8" i="28"/>
  <c r="N23" i="7"/>
  <c r="I23" i="7"/>
  <c r="N24" i="7"/>
  <c r="I24" i="7"/>
  <c r="R31" i="7" l="1"/>
  <c r="Q29" i="7"/>
  <c r="P21" i="7"/>
  <c r="R21" i="7"/>
  <c r="R9" i="15"/>
  <c r="P9" i="15"/>
  <c r="R30" i="29"/>
  <c r="R22" i="29"/>
  <c r="R23" i="29"/>
  <c r="Q4" i="28"/>
  <c r="Q7" i="30"/>
  <c r="P4" i="7"/>
  <c r="P15" i="29"/>
  <c r="Q4" i="7"/>
  <c r="Q25" i="29"/>
  <c r="Q15" i="29"/>
  <c r="O23" i="7"/>
  <c r="Q23" i="7" s="1"/>
  <c r="R28" i="7"/>
  <c r="P28" i="7"/>
  <c r="R29" i="7"/>
  <c r="P31" i="7"/>
  <c r="P5" i="7"/>
  <c r="P27" i="7"/>
  <c r="R27" i="7"/>
  <c r="P22" i="7"/>
  <c r="Q5" i="7"/>
  <c r="R22" i="7"/>
  <c r="O24" i="7"/>
  <c r="R24" i="7" s="1"/>
  <c r="I6" i="26"/>
  <c r="N8" i="26"/>
  <c r="I8" i="26"/>
  <c r="N7" i="26"/>
  <c r="I7" i="26"/>
  <c r="R23" i="7" l="1"/>
  <c r="P23" i="7"/>
  <c r="P24" i="7"/>
  <c r="Q24" i="7"/>
  <c r="O7" i="26"/>
  <c r="R7" i="26" s="1"/>
  <c r="O8" i="26"/>
  <c r="R8" i="26" s="1"/>
  <c r="P7" i="26" l="1"/>
  <c r="Q7" i="26"/>
  <c r="P8" i="26"/>
  <c r="Q8" i="26"/>
  <c r="N8" i="16"/>
  <c r="I8" i="16"/>
  <c r="I7" i="16"/>
  <c r="N7" i="16"/>
  <c r="O8" i="16" l="1"/>
  <c r="R8" i="16" s="1"/>
  <c r="O7" i="16"/>
  <c r="P7" i="16" s="1"/>
  <c r="D35" i="3"/>
  <c r="C35" i="3"/>
  <c r="N5" i="26"/>
  <c r="I5" i="26"/>
  <c r="N6" i="26"/>
  <c r="N4" i="26"/>
  <c r="I4" i="26"/>
  <c r="N20" i="7"/>
  <c r="I20" i="7"/>
  <c r="N17" i="18"/>
  <c r="I17" i="18"/>
  <c r="I15" i="18"/>
  <c r="N15" i="18"/>
  <c r="I16" i="18"/>
  <c r="N16" i="18"/>
  <c r="N14" i="18"/>
  <c r="I14" i="18"/>
  <c r="N13" i="18"/>
  <c r="I13" i="18"/>
  <c r="O20" i="7" l="1"/>
  <c r="Q20" i="7" s="1"/>
  <c r="R7" i="16"/>
  <c r="Q7" i="16"/>
  <c r="O5" i="26"/>
  <c r="R5" i="26" s="1"/>
  <c r="Q8" i="16"/>
  <c r="P8" i="16"/>
  <c r="O6" i="26"/>
  <c r="R6" i="26" s="1"/>
  <c r="O4" i="26"/>
  <c r="R4" i="26" s="1"/>
  <c r="O17" i="18"/>
  <c r="R17" i="18" s="1"/>
  <c r="O15" i="18"/>
  <c r="Q15" i="18" s="1"/>
  <c r="O14" i="18"/>
  <c r="R14" i="18" s="1"/>
  <c r="O16" i="18"/>
  <c r="Q16" i="18" s="1"/>
  <c r="O13" i="18"/>
  <c r="R13" i="18" s="1"/>
  <c r="P5" i="26" l="1"/>
  <c r="Q4" i="26"/>
  <c r="R20" i="7"/>
  <c r="P20" i="7"/>
  <c r="Q5" i="26"/>
  <c r="P4" i="26"/>
  <c r="Q17" i="18"/>
  <c r="Q6" i="26"/>
  <c r="P6" i="26"/>
  <c r="P17" i="18"/>
  <c r="R15" i="18"/>
  <c r="P14" i="18"/>
  <c r="P15" i="18"/>
  <c r="P16" i="18"/>
  <c r="Q14" i="18"/>
  <c r="P13" i="18"/>
  <c r="R16" i="18"/>
  <c r="Q13" i="18"/>
  <c r="I5" i="25" l="1"/>
  <c r="N12" i="25"/>
  <c r="N11" i="25"/>
  <c r="N10" i="25"/>
  <c r="I12" i="25"/>
  <c r="I11" i="25"/>
  <c r="I10" i="25"/>
  <c r="N6" i="25"/>
  <c r="I6" i="25"/>
  <c r="N5" i="25"/>
  <c r="N4" i="25"/>
  <c r="I4" i="25"/>
  <c r="O12" i="25" l="1"/>
  <c r="R12" i="25" s="1"/>
  <c r="O10" i="25"/>
  <c r="P10" i="25" s="1"/>
  <c r="O11" i="25"/>
  <c r="Q10" i="25"/>
  <c r="R10" i="25"/>
  <c r="R11" i="25"/>
  <c r="P11" i="25"/>
  <c r="Q11" i="25"/>
  <c r="P12" i="25"/>
  <c r="O5" i="25"/>
  <c r="P5" i="25" s="1"/>
  <c r="O6" i="25"/>
  <c r="R6" i="25" s="1"/>
  <c r="O4" i="25"/>
  <c r="R4" i="25" s="1"/>
  <c r="N7" i="24"/>
  <c r="I7" i="24"/>
  <c r="N6" i="24"/>
  <c r="I6" i="24"/>
  <c r="N5" i="24"/>
  <c r="I5" i="24"/>
  <c r="N4" i="24"/>
  <c r="I4" i="24"/>
  <c r="N3" i="24"/>
  <c r="I3" i="24"/>
  <c r="I20" i="4"/>
  <c r="N20" i="4"/>
  <c r="Q12" i="25" l="1"/>
  <c r="R5" i="25"/>
  <c r="O20" i="4"/>
  <c r="P20" i="4" s="1"/>
  <c r="O7" i="24"/>
  <c r="R7" i="24" s="1"/>
  <c r="O5" i="24"/>
  <c r="R5" i="24" s="1"/>
  <c r="O3" i="24"/>
  <c r="R3" i="24" s="1"/>
  <c r="Q5" i="25"/>
  <c r="Q6" i="25"/>
  <c r="P4" i="25"/>
  <c r="P6" i="25"/>
  <c r="Q4" i="25"/>
  <c r="O4" i="24"/>
  <c r="R4" i="24" s="1"/>
  <c r="O6" i="24"/>
  <c r="R6" i="24" s="1"/>
  <c r="N16" i="4"/>
  <c r="I16" i="4"/>
  <c r="I15" i="4"/>
  <c r="N15" i="4"/>
  <c r="Q5" i="24" l="1"/>
  <c r="P5" i="24"/>
  <c r="R20" i="4"/>
  <c r="Q20" i="4"/>
  <c r="O15" i="4"/>
  <c r="Q15" i="4" s="1"/>
  <c r="O16" i="4"/>
  <c r="Q16" i="4" s="1"/>
  <c r="P7" i="24"/>
  <c r="Q7" i="24"/>
  <c r="Q6" i="24"/>
  <c r="P6" i="24"/>
  <c r="Q3" i="24"/>
  <c r="P3" i="24"/>
  <c r="P4" i="24"/>
  <c r="Q4" i="24"/>
  <c r="R15" i="4" l="1"/>
  <c r="R16" i="4"/>
  <c r="P16" i="4"/>
  <c r="P15" i="4"/>
  <c r="N38" i="19"/>
  <c r="I38" i="19"/>
  <c r="O38" i="19" s="1"/>
  <c r="R38" i="19" s="1"/>
  <c r="N37" i="19"/>
  <c r="I37" i="19"/>
  <c r="N36" i="19"/>
  <c r="I36" i="19"/>
  <c r="N35" i="19"/>
  <c r="I35" i="19"/>
  <c r="N34" i="19"/>
  <c r="I34" i="19"/>
  <c r="N33" i="19"/>
  <c r="I33" i="19"/>
  <c r="O33" i="19" s="1"/>
  <c r="N32" i="19"/>
  <c r="I32" i="19"/>
  <c r="O32" i="19" s="1"/>
  <c r="R32" i="19" s="1"/>
  <c r="N31" i="19"/>
  <c r="I31" i="19"/>
  <c r="N30" i="19"/>
  <c r="I30" i="19"/>
  <c r="O30" i="19" s="1"/>
  <c r="R30" i="19" s="1"/>
  <c r="N29" i="19"/>
  <c r="I29" i="19"/>
  <c r="N28" i="19"/>
  <c r="I28" i="19"/>
  <c r="O28" i="19" s="1"/>
  <c r="R28" i="19" s="1"/>
  <c r="N27" i="19"/>
  <c r="I27" i="19"/>
  <c r="O27" i="19" l="1"/>
  <c r="Q27" i="19" s="1"/>
  <c r="O31" i="19"/>
  <c r="P31" i="19" s="1"/>
  <c r="O34" i="19"/>
  <c r="R34" i="19" s="1"/>
  <c r="O35" i="19"/>
  <c r="R35" i="19" s="1"/>
  <c r="O36" i="19"/>
  <c r="R36" i="19" s="1"/>
  <c r="O29" i="19"/>
  <c r="P29" i="19" s="1"/>
  <c r="O37" i="19"/>
  <c r="Q37" i="19" s="1"/>
  <c r="P33" i="19"/>
  <c r="R33" i="19"/>
  <c r="Q33" i="19"/>
  <c r="P27" i="19"/>
  <c r="R27" i="19"/>
  <c r="P35" i="19"/>
  <c r="P28" i="19"/>
  <c r="P30" i="19"/>
  <c r="P32" i="19"/>
  <c r="P36" i="19"/>
  <c r="P38" i="19"/>
  <c r="Q28" i="19"/>
  <c r="Q30" i="19"/>
  <c r="Q32" i="19"/>
  <c r="Q34" i="19"/>
  <c r="Q36" i="19"/>
  <c r="Q38" i="19"/>
  <c r="Q31" i="19" l="1"/>
  <c r="R31" i="19"/>
  <c r="P37" i="19"/>
  <c r="Q29" i="19"/>
  <c r="R37" i="19"/>
  <c r="Q35" i="19"/>
  <c r="P34" i="19"/>
  <c r="R29" i="19"/>
  <c r="N6" i="16"/>
  <c r="I6" i="16"/>
  <c r="O6" i="16" s="1"/>
  <c r="R6" i="16" s="1"/>
  <c r="N5" i="16"/>
  <c r="I5" i="16"/>
  <c r="N8" i="22"/>
  <c r="I8" i="22"/>
  <c r="N7" i="22"/>
  <c r="I7" i="22"/>
  <c r="N6" i="22"/>
  <c r="I6" i="22"/>
  <c r="N5" i="22"/>
  <c r="I5" i="22"/>
  <c r="N4" i="22"/>
  <c r="I4" i="22"/>
  <c r="O5" i="16" l="1"/>
  <c r="R5" i="16" s="1"/>
  <c r="P6" i="16"/>
  <c r="Q6" i="16"/>
  <c r="O4" i="22"/>
  <c r="Q4" i="22" s="1"/>
  <c r="O8" i="22"/>
  <c r="R8" i="22" s="1"/>
  <c r="O5" i="22"/>
  <c r="P5" i="22" s="1"/>
  <c r="O7" i="22"/>
  <c r="P7" i="22" s="1"/>
  <c r="O6" i="22"/>
  <c r="R6" i="22" s="1"/>
  <c r="Q7" i="22" l="1"/>
  <c r="Q5" i="16"/>
  <c r="Q6" i="22"/>
  <c r="P6" i="22"/>
  <c r="R7" i="22"/>
  <c r="P5" i="16"/>
  <c r="P4" i="22"/>
  <c r="R4" i="22"/>
  <c r="R5" i="22"/>
  <c r="P8" i="22"/>
  <c r="Q8" i="22"/>
  <c r="Q5" i="22"/>
  <c r="N15" i="17" l="1"/>
  <c r="I14" i="17"/>
  <c r="I15" i="17"/>
  <c r="N26" i="19" l="1"/>
  <c r="I26" i="19"/>
  <c r="N25" i="19"/>
  <c r="I25" i="19"/>
  <c r="N24" i="19"/>
  <c r="I24" i="19"/>
  <c r="N23" i="19"/>
  <c r="I23" i="19"/>
  <c r="O23" i="19" s="1"/>
  <c r="N22" i="19"/>
  <c r="I22" i="19"/>
  <c r="N21" i="19"/>
  <c r="I21" i="19"/>
  <c r="O21" i="19" s="1"/>
  <c r="P21" i="19" s="1"/>
  <c r="N20" i="19"/>
  <c r="I20" i="19"/>
  <c r="N19" i="19"/>
  <c r="I19" i="19"/>
  <c r="N18" i="19"/>
  <c r="I18" i="19"/>
  <c r="N17" i="19"/>
  <c r="I17" i="19"/>
  <c r="O17" i="19" s="1"/>
  <c r="P17" i="19" s="1"/>
  <c r="N16" i="19"/>
  <c r="I16" i="19"/>
  <c r="N15" i="19"/>
  <c r="I15" i="19"/>
  <c r="O15" i="19" s="1"/>
  <c r="N14" i="19"/>
  <c r="I14" i="19"/>
  <c r="N13" i="19"/>
  <c r="I13" i="19"/>
  <c r="O13" i="19" s="1"/>
  <c r="P13" i="19" s="1"/>
  <c r="N12" i="19"/>
  <c r="I12" i="19"/>
  <c r="N11" i="19"/>
  <c r="I11" i="19"/>
  <c r="O11" i="19" s="1"/>
  <c r="N10" i="19"/>
  <c r="I10" i="19"/>
  <c r="N9" i="19"/>
  <c r="I9" i="19"/>
  <c r="N8" i="19"/>
  <c r="I8" i="19"/>
  <c r="N7" i="19"/>
  <c r="I7" i="19"/>
  <c r="N6" i="19"/>
  <c r="I6" i="19"/>
  <c r="N5" i="19"/>
  <c r="I5" i="19"/>
  <c r="N4" i="19"/>
  <c r="I4" i="19"/>
  <c r="N3" i="19"/>
  <c r="I3" i="19"/>
  <c r="N12" i="18"/>
  <c r="I12" i="18"/>
  <c r="N11" i="18"/>
  <c r="I11" i="18"/>
  <c r="N10" i="18"/>
  <c r="I10" i="18"/>
  <c r="N9" i="18"/>
  <c r="I9" i="18"/>
  <c r="N8" i="18"/>
  <c r="I8" i="18"/>
  <c r="N7" i="18"/>
  <c r="I7" i="18"/>
  <c r="N6" i="18"/>
  <c r="I6" i="18"/>
  <c r="N5" i="18"/>
  <c r="I5" i="18"/>
  <c r="N4" i="18"/>
  <c r="I4" i="18"/>
  <c r="N20" i="14"/>
  <c r="N21" i="14"/>
  <c r="N22" i="14"/>
  <c r="N23" i="14"/>
  <c r="N24" i="14"/>
  <c r="N25" i="14"/>
  <c r="I20" i="14"/>
  <c r="I21" i="14"/>
  <c r="I22" i="14"/>
  <c r="I23" i="14"/>
  <c r="I24" i="14"/>
  <c r="I25" i="14"/>
  <c r="O12" i="19" l="1"/>
  <c r="R12" i="19" s="1"/>
  <c r="O22" i="14"/>
  <c r="P22" i="14" s="1"/>
  <c r="O25" i="14"/>
  <c r="P25" i="14" s="1"/>
  <c r="O24" i="14"/>
  <c r="R24" i="14" s="1"/>
  <c r="O21" i="14"/>
  <c r="Q21" i="14" s="1"/>
  <c r="O20" i="14"/>
  <c r="Q20" i="14" s="1"/>
  <c r="O4" i="18"/>
  <c r="P4" i="18" s="1"/>
  <c r="O7" i="18"/>
  <c r="Q7" i="18" s="1"/>
  <c r="O9" i="18"/>
  <c r="R9" i="18" s="1"/>
  <c r="O11" i="18"/>
  <c r="P11" i="18" s="1"/>
  <c r="O12" i="18"/>
  <c r="Q12" i="18" s="1"/>
  <c r="O20" i="19"/>
  <c r="O26" i="19"/>
  <c r="R26" i="19" s="1"/>
  <c r="O4" i="19"/>
  <c r="Q4" i="19" s="1"/>
  <c r="O6" i="19"/>
  <c r="P6" i="19" s="1"/>
  <c r="O10" i="19"/>
  <c r="Q10" i="19" s="1"/>
  <c r="O5" i="19"/>
  <c r="R17" i="19"/>
  <c r="O8" i="19"/>
  <c r="R8" i="19" s="1"/>
  <c r="O16" i="19"/>
  <c r="P16" i="19" s="1"/>
  <c r="Q17" i="19"/>
  <c r="O19" i="19"/>
  <c r="Q19" i="19" s="1"/>
  <c r="O24" i="19"/>
  <c r="R24" i="19" s="1"/>
  <c r="R25" i="14"/>
  <c r="Q25" i="14"/>
  <c r="O23" i="14"/>
  <c r="R23" i="14" s="1"/>
  <c r="O14" i="19"/>
  <c r="R14" i="19" s="1"/>
  <c r="O3" i="19"/>
  <c r="P3" i="19" s="1"/>
  <c r="O9" i="19"/>
  <c r="O18" i="19"/>
  <c r="P18" i="19" s="1"/>
  <c r="O25" i="19"/>
  <c r="Q25" i="19" s="1"/>
  <c r="O5" i="18"/>
  <c r="Q5" i="18" s="1"/>
  <c r="O8" i="18"/>
  <c r="Q8" i="18" s="1"/>
  <c r="O10" i="18"/>
  <c r="P10" i="18" s="1"/>
  <c r="O7" i="19"/>
  <c r="Q7" i="19" s="1"/>
  <c r="O22" i="19"/>
  <c r="Q22" i="19" s="1"/>
  <c r="O6" i="18"/>
  <c r="R6" i="18" s="1"/>
  <c r="Q5" i="19"/>
  <c r="R5" i="19"/>
  <c r="R15" i="19"/>
  <c r="Q15" i="19"/>
  <c r="P15" i="19"/>
  <c r="R20" i="19"/>
  <c r="Q20" i="19"/>
  <c r="R23" i="19"/>
  <c r="Q23" i="19"/>
  <c r="P23" i="19"/>
  <c r="Q26" i="19"/>
  <c r="P26" i="19"/>
  <c r="P5" i="19"/>
  <c r="P20" i="19"/>
  <c r="R10" i="19"/>
  <c r="R11" i="19"/>
  <c r="Q11" i="19"/>
  <c r="P11" i="19"/>
  <c r="Q13" i="19"/>
  <c r="R16" i="19"/>
  <c r="Q16" i="19"/>
  <c r="Q21" i="19"/>
  <c r="R13" i="19"/>
  <c r="R21" i="19"/>
  <c r="P25" i="19"/>
  <c r="P14" i="19"/>
  <c r="Q4" i="18"/>
  <c r="R12" i="18"/>
  <c r="Q24" i="14"/>
  <c r="P23" i="14"/>
  <c r="Q23" i="14"/>
  <c r="P21" i="14"/>
  <c r="P20" i="14"/>
  <c r="R22" i="14"/>
  <c r="R21" i="14"/>
  <c r="P12" i="19" l="1"/>
  <c r="R20" i="14"/>
  <c r="R4" i="19"/>
  <c r="Q12" i="19"/>
  <c r="Q22" i="14"/>
  <c r="P10" i="19"/>
  <c r="P24" i="14"/>
  <c r="Q24" i="19"/>
  <c r="R4" i="18"/>
  <c r="P8" i="18"/>
  <c r="P6" i="18"/>
  <c r="Q11" i="18"/>
  <c r="R5" i="18"/>
  <c r="Q6" i="18"/>
  <c r="R11" i="18"/>
  <c r="P5" i="18"/>
  <c r="P7" i="18"/>
  <c r="Q10" i="18"/>
  <c r="R8" i="18"/>
  <c r="Q9" i="18"/>
  <c r="R10" i="18"/>
  <c r="P12" i="18"/>
  <c r="R7" i="18"/>
  <c r="P9" i="18"/>
  <c r="P8" i="19"/>
  <c r="Q6" i="19"/>
  <c r="R6" i="19"/>
  <c r="R19" i="19"/>
  <c r="P4" i="19"/>
  <c r="R22" i="19"/>
  <c r="Q3" i="19"/>
  <c r="R7" i="19"/>
  <c r="P19" i="19"/>
  <c r="P22" i="19"/>
  <c r="R25" i="19"/>
  <c r="P24" i="19"/>
  <c r="Q8" i="19"/>
  <c r="Q14" i="19"/>
  <c r="R3" i="19"/>
  <c r="P9" i="19"/>
  <c r="Q9" i="19"/>
  <c r="R9" i="19"/>
  <c r="Q18" i="19"/>
  <c r="R18" i="19"/>
  <c r="P7" i="19"/>
  <c r="N16" i="17"/>
  <c r="I16" i="17"/>
  <c r="N14" i="17"/>
  <c r="N13" i="17"/>
  <c r="I13" i="17"/>
  <c r="N12" i="17"/>
  <c r="I12" i="17"/>
  <c r="N11" i="17"/>
  <c r="I11" i="17"/>
  <c r="N10" i="17"/>
  <c r="I10" i="17"/>
  <c r="N9" i="17"/>
  <c r="I9" i="17"/>
  <c r="N8" i="17"/>
  <c r="I8" i="17"/>
  <c r="N7" i="17"/>
  <c r="I7" i="17"/>
  <c r="N6" i="17"/>
  <c r="I6" i="17"/>
  <c r="N5" i="17"/>
  <c r="I5" i="17"/>
  <c r="N4" i="17"/>
  <c r="I4" i="17"/>
  <c r="O13" i="17" l="1"/>
  <c r="O7" i="17"/>
  <c r="Q7" i="17" s="1"/>
  <c r="O10" i="17"/>
  <c r="Q10" i="17" s="1"/>
  <c r="O6" i="17"/>
  <c r="R6" i="17" s="1"/>
  <c r="O16" i="17"/>
  <c r="P16" i="17" s="1"/>
  <c r="O15" i="17"/>
  <c r="P15" i="17" s="1"/>
  <c r="O14" i="17"/>
  <c r="R14" i="17" s="1"/>
  <c r="O12" i="17"/>
  <c r="R12" i="17" s="1"/>
  <c r="O9" i="17"/>
  <c r="R9" i="17" s="1"/>
  <c r="O4" i="17"/>
  <c r="R4" i="17" s="1"/>
  <c r="O11" i="17"/>
  <c r="R11" i="17" s="1"/>
  <c r="O8" i="17"/>
  <c r="P8" i="17" s="1"/>
  <c r="O5" i="17"/>
  <c r="P5" i="17" s="1"/>
  <c r="Q13" i="17"/>
  <c r="P13" i="17"/>
  <c r="R13" i="17"/>
  <c r="R10" i="17" l="1"/>
  <c r="P10" i="17"/>
  <c r="P6" i="17"/>
  <c r="Q6" i="17"/>
  <c r="P4" i="17"/>
  <c r="Q4" i="17"/>
  <c r="R7" i="17"/>
  <c r="P7" i="17"/>
  <c r="R5" i="17"/>
  <c r="Q9" i="17"/>
  <c r="P9" i="17"/>
  <c r="Q16" i="17"/>
  <c r="Q11" i="17"/>
  <c r="R16" i="17"/>
  <c r="P11" i="17"/>
  <c r="Q15" i="17"/>
  <c r="R15" i="17"/>
  <c r="Q8" i="17"/>
  <c r="P14" i="17"/>
  <c r="Q14" i="17"/>
  <c r="P12" i="17"/>
  <c r="Q12" i="17"/>
  <c r="R8" i="17"/>
  <c r="Q5" i="17"/>
  <c r="N4" i="16" l="1"/>
  <c r="I4" i="16"/>
  <c r="O4" i="16" l="1"/>
  <c r="Q4" i="16" s="1"/>
  <c r="N8" i="11"/>
  <c r="I8" i="11"/>
  <c r="N7" i="11"/>
  <c r="I7" i="11"/>
  <c r="N6" i="11"/>
  <c r="I6" i="11"/>
  <c r="N17" i="12"/>
  <c r="I17" i="12"/>
  <c r="N16" i="12"/>
  <c r="I16" i="12"/>
  <c r="N15" i="12"/>
  <c r="I15" i="12"/>
  <c r="N14" i="12"/>
  <c r="I14" i="12"/>
  <c r="N13" i="12"/>
  <c r="I13" i="12"/>
  <c r="N12" i="12"/>
  <c r="I12" i="12"/>
  <c r="N11" i="12"/>
  <c r="I11" i="12"/>
  <c r="N10" i="12"/>
  <c r="I10" i="12"/>
  <c r="N9" i="12"/>
  <c r="I9" i="12"/>
  <c r="N8" i="12"/>
  <c r="I8" i="12"/>
  <c r="N7" i="12"/>
  <c r="I7" i="12"/>
  <c r="N6" i="12"/>
  <c r="I6" i="12"/>
  <c r="N5" i="12"/>
  <c r="I5" i="12"/>
  <c r="N4" i="12"/>
  <c r="I4" i="12"/>
  <c r="N19" i="14"/>
  <c r="I19" i="14"/>
  <c r="N18" i="14"/>
  <c r="I18" i="14"/>
  <c r="O18" i="14" s="1"/>
  <c r="N17" i="14"/>
  <c r="I17" i="14"/>
  <c r="N16" i="14"/>
  <c r="I16" i="14"/>
  <c r="O16" i="14" s="1"/>
  <c r="R16" i="14" s="1"/>
  <c r="N15" i="14"/>
  <c r="I15" i="14"/>
  <c r="N14" i="14"/>
  <c r="I14" i="14"/>
  <c r="N13" i="14"/>
  <c r="I13" i="14"/>
  <c r="N12" i="14"/>
  <c r="I12" i="14"/>
  <c r="N11" i="14"/>
  <c r="I11" i="14"/>
  <c r="N10" i="14"/>
  <c r="I10" i="14"/>
  <c r="N9" i="14"/>
  <c r="I9" i="14"/>
  <c r="N8" i="14"/>
  <c r="I8" i="14"/>
  <c r="N7" i="14"/>
  <c r="I7" i="14"/>
  <c r="N6" i="14"/>
  <c r="I6" i="14"/>
  <c r="N5" i="14"/>
  <c r="I5" i="14"/>
  <c r="N4" i="14"/>
  <c r="I4" i="14"/>
  <c r="O4" i="14" s="1"/>
  <c r="R4" i="14" s="1"/>
  <c r="N8" i="15"/>
  <c r="I8" i="15"/>
  <c r="N7" i="15"/>
  <c r="I7" i="15"/>
  <c r="N6" i="15"/>
  <c r="I6" i="15"/>
  <c r="N5" i="15"/>
  <c r="I5" i="15"/>
  <c r="N4" i="15"/>
  <c r="I4" i="15"/>
  <c r="O5" i="15" l="1"/>
  <c r="Q5" i="15" s="1"/>
  <c r="O5" i="14"/>
  <c r="O9" i="14"/>
  <c r="O13" i="14"/>
  <c r="O7" i="15"/>
  <c r="R7" i="15" s="1"/>
  <c r="O8" i="15"/>
  <c r="R8" i="15" s="1"/>
  <c r="O7" i="14"/>
  <c r="R7" i="14" s="1"/>
  <c r="O11" i="14"/>
  <c r="R11" i="14" s="1"/>
  <c r="O15" i="14"/>
  <c r="O4" i="12"/>
  <c r="P4" i="12" s="1"/>
  <c r="O12" i="12"/>
  <c r="R12" i="12" s="1"/>
  <c r="O17" i="14"/>
  <c r="O5" i="12"/>
  <c r="P5" i="12" s="1"/>
  <c r="O9" i="12"/>
  <c r="Q9" i="12" s="1"/>
  <c r="O13" i="12"/>
  <c r="P13" i="12" s="1"/>
  <c r="O17" i="12"/>
  <c r="P17" i="12" s="1"/>
  <c r="O8" i="14"/>
  <c r="R8" i="14" s="1"/>
  <c r="O6" i="14"/>
  <c r="Q6" i="14" s="1"/>
  <c r="O10" i="14"/>
  <c r="R10" i="14" s="1"/>
  <c r="O14" i="14"/>
  <c r="Q14" i="14" s="1"/>
  <c r="O19" i="14"/>
  <c r="R19" i="14" s="1"/>
  <c r="O12" i="14"/>
  <c r="R12" i="14" s="1"/>
  <c r="O6" i="12"/>
  <c r="R6" i="12" s="1"/>
  <c r="O10" i="12"/>
  <c r="R10" i="12" s="1"/>
  <c r="O14" i="12"/>
  <c r="Q14" i="12" s="1"/>
  <c r="O8" i="12"/>
  <c r="P8" i="12" s="1"/>
  <c r="O16" i="12"/>
  <c r="Q16" i="12" s="1"/>
  <c r="O4" i="15"/>
  <c r="R4" i="15" s="1"/>
  <c r="O6" i="15"/>
  <c r="R6" i="15" s="1"/>
  <c r="O11" i="12"/>
  <c r="P11" i="12" s="1"/>
  <c r="O7" i="12"/>
  <c r="Q7" i="12" s="1"/>
  <c r="O15" i="12"/>
  <c r="P15" i="12" s="1"/>
  <c r="R4" i="16"/>
  <c r="P4" i="16"/>
  <c r="O6" i="11"/>
  <c r="P6" i="11" s="1"/>
  <c r="O8" i="11"/>
  <c r="P8" i="11" s="1"/>
  <c r="O7" i="11"/>
  <c r="R7" i="11" s="1"/>
  <c r="Q10" i="12"/>
  <c r="P10" i="12"/>
  <c r="P14" i="12"/>
  <c r="R9" i="12"/>
  <c r="R17" i="12"/>
  <c r="Q17" i="12"/>
  <c r="P19" i="14"/>
  <c r="P5" i="14"/>
  <c r="R5" i="14"/>
  <c r="Q5" i="14"/>
  <c r="P9" i="14"/>
  <c r="R9" i="14"/>
  <c r="Q9" i="14"/>
  <c r="Q13" i="14"/>
  <c r="P13" i="14"/>
  <c r="R13" i="14"/>
  <c r="P10" i="14"/>
  <c r="P17" i="14"/>
  <c r="R17" i="14"/>
  <c r="Q17" i="14"/>
  <c r="R14" i="14"/>
  <c r="P14" i="14"/>
  <c r="R18" i="14"/>
  <c r="Q18" i="14"/>
  <c r="P18" i="14"/>
  <c r="R15" i="14"/>
  <c r="Q15" i="14"/>
  <c r="P15" i="14"/>
  <c r="P4" i="14"/>
  <c r="P16" i="14"/>
  <c r="Q4" i="14"/>
  <c r="Q16" i="14"/>
  <c r="R5" i="15" l="1"/>
  <c r="P5" i="15"/>
  <c r="P7" i="15"/>
  <c r="P4" i="15"/>
  <c r="Q7" i="15"/>
  <c r="P7" i="14"/>
  <c r="Q7" i="14"/>
  <c r="Q19" i="14"/>
  <c r="Q5" i="12"/>
  <c r="Q13" i="12"/>
  <c r="R5" i="12"/>
  <c r="Q12" i="14"/>
  <c r="P9" i="12"/>
  <c r="Q10" i="14"/>
  <c r="R16" i="12"/>
  <c r="R6" i="14"/>
  <c r="Q4" i="12"/>
  <c r="R4" i="12"/>
  <c r="P8" i="15"/>
  <c r="Q8" i="15"/>
  <c r="R13" i="12"/>
  <c r="Q6" i="11"/>
  <c r="R8" i="12"/>
  <c r="P11" i="14"/>
  <c r="R14" i="12"/>
  <c r="P12" i="12"/>
  <c r="Q11" i="14"/>
  <c r="P6" i="14"/>
  <c r="Q12" i="12"/>
  <c r="R6" i="11"/>
  <c r="Q6" i="12"/>
  <c r="P6" i="12"/>
  <c r="P8" i="14"/>
  <c r="Q8" i="14"/>
  <c r="P12" i="14"/>
  <c r="Q8" i="12"/>
  <c r="P16" i="12"/>
  <c r="P7" i="12"/>
  <c r="Q11" i="12"/>
  <c r="R11" i="12"/>
  <c r="Q4" i="15"/>
  <c r="P6" i="15"/>
  <c r="Q6" i="15"/>
  <c r="R7" i="12"/>
  <c r="Q15" i="12"/>
  <c r="R15" i="12"/>
  <c r="Q8" i="11"/>
  <c r="R8" i="11"/>
  <c r="Q7" i="11"/>
  <c r="P7" i="11"/>
  <c r="I6" i="4"/>
  <c r="I7" i="4"/>
  <c r="I8" i="4"/>
  <c r="I9" i="4"/>
  <c r="I10" i="4"/>
  <c r="I11" i="4"/>
  <c r="I12" i="4"/>
  <c r="I13" i="4"/>
  <c r="I14" i="4"/>
  <c r="I4" i="4"/>
  <c r="I6" i="7"/>
  <c r="I9" i="7"/>
  <c r="I14" i="7"/>
  <c r="I15" i="7"/>
  <c r="I17" i="7"/>
  <c r="I18" i="7"/>
  <c r="I19" i="7"/>
  <c r="N19" i="7"/>
  <c r="N18" i="7"/>
  <c r="N17" i="7"/>
  <c r="N15" i="7"/>
  <c r="N14" i="7"/>
  <c r="N9" i="7"/>
  <c r="N6" i="7"/>
  <c r="O14" i="7" l="1"/>
  <c r="R14" i="7" s="1"/>
  <c r="O17" i="7"/>
  <c r="R17" i="7" s="1"/>
  <c r="O19" i="7"/>
  <c r="R19" i="7" s="1"/>
  <c r="O18" i="7"/>
  <c r="R18" i="7" s="1"/>
  <c r="O9" i="7"/>
  <c r="R9" i="7" s="1"/>
  <c r="O15" i="7"/>
  <c r="R15" i="7" s="1"/>
  <c r="O6" i="7"/>
  <c r="R6" i="7" s="1"/>
  <c r="P6" i="7" l="1"/>
  <c r="Q17" i="7"/>
  <c r="P17" i="7"/>
  <c r="P18" i="7"/>
  <c r="P14" i="7"/>
  <c r="Q14" i="7"/>
  <c r="P9" i="7"/>
  <c r="Q18" i="7"/>
  <c r="Q9" i="7"/>
  <c r="P19" i="7"/>
  <c r="P15" i="7"/>
  <c r="Q15" i="7"/>
  <c r="Q19" i="7"/>
  <c r="Q6" i="7"/>
  <c r="I8" i="3" l="1"/>
  <c r="H8" i="3"/>
  <c r="G8" i="3"/>
  <c r="F8" i="3"/>
  <c r="E8" i="3"/>
  <c r="I7" i="3"/>
  <c r="H7" i="3"/>
  <c r="G7" i="3"/>
  <c r="F7" i="3"/>
  <c r="E7" i="3"/>
  <c r="I6" i="3"/>
  <c r="H6" i="3"/>
  <c r="G6" i="3"/>
  <c r="F6" i="3"/>
  <c r="E6" i="3"/>
  <c r="I5" i="3"/>
  <c r="H5" i="3"/>
  <c r="G5" i="3"/>
  <c r="F5" i="3"/>
  <c r="E5" i="3"/>
  <c r="I4" i="3"/>
  <c r="H4" i="3"/>
  <c r="G4" i="3"/>
  <c r="F4" i="3"/>
  <c r="E4" i="3"/>
  <c r="N14" i="4" l="1"/>
  <c r="O14" i="4" s="1"/>
  <c r="N13" i="4"/>
  <c r="N12" i="4"/>
  <c r="N11" i="4"/>
  <c r="N10" i="4"/>
  <c r="N9" i="4"/>
  <c r="O9" i="4" s="1"/>
  <c r="N8" i="4"/>
  <c r="O8" i="4" s="1"/>
  <c r="N7" i="4"/>
  <c r="N6" i="4"/>
  <c r="O6" i="4" s="1"/>
  <c r="N4" i="4"/>
  <c r="O4" i="4" s="1"/>
  <c r="P6" i="4" l="1"/>
  <c r="R6" i="4"/>
  <c r="Q6" i="4"/>
  <c r="R9" i="4"/>
  <c r="P9" i="4"/>
  <c r="Q9" i="4"/>
  <c r="R14" i="4"/>
  <c r="Q14" i="4"/>
  <c r="P14" i="4"/>
  <c r="R8" i="4"/>
  <c r="Q8" i="4"/>
  <c r="P8" i="4"/>
  <c r="Q4" i="4"/>
  <c r="P4" i="4"/>
  <c r="R4" i="4"/>
  <c r="O12" i="4"/>
  <c r="O11" i="4"/>
  <c r="O13" i="4"/>
  <c r="O7" i="4"/>
  <c r="O10" i="4"/>
  <c r="R11" i="4" l="1"/>
  <c r="Q11" i="4"/>
  <c r="P11" i="4"/>
  <c r="P12" i="4"/>
  <c r="R12" i="4"/>
  <c r="Q12" i="4"/>
  <c r="Q10" i="4"/>
  <c r="P10" i="4"/>
  <c r="R10" i="4"/>
  <c r="R7" i="4"/>
  <c r="Q7" i="4"/>
  <c r="P7" i="4"/>
  <c r="P13" i="4"/>
  <c r="R13" i="4"/>
  <c r="Q13" i="4"/>
</calcChain>
</file>

<file path=xl/sharedStrings.xml><?xml version="1.0" encoding="utf-8"?>
<sst xmlns="http://schemas.openxmlformats.org/spreadsheetml/2006/main" count="1136" uniqueCount="659">
  <si>
    <t>Discrezionalità</t>
  </si>
  <si>
    <t>rilevanza esterna</t>
  </si>
  <si>
    <t>complessità del processo</t>
  </si>
  <si>
    <t>valore economico</t>
  </si>
  <si>
    <t>frazionabilità del processo</t>
  </si>
  <si>
    <t>indici di valutazione dell'impatto</t>
  </si>
  <si>
    <t>impatto organizzativo</t>
  </si>
  <si>
    <t>impatto economico</t>
  </si>
  <si>
    <t>impatto reputazionale</t>
  </si>
  <si>
    <t>indici di valutazione della probabilità</t>
  </si>
  <si>
    <t>frequenza della probabilità</t>
  </si>
  <si>
    <t>valore dell'impatto</t>
  </si>
  <si>
    <t>probabilità</t>
  </si>
  <si>
    <t>impatto</t>
  </si>
  <si>
    <t>imp.org.econ.  immagine</t>
  </si>
  <si>
    <t>BASSO</t>
  </si>
  <si>
    <t>MEDIO</t>
  </si>
  <si>
    <t>ALTO</t>
  </si>
  <si>
    <t>1D</t>
  </si>
  <si>
    <t>2D</t>
  </si>
  <si>
    <t>3D</t>
  </si>
  <si>
    <t>4D</t>
  </si>
  <si>
    <t>7D</t>
  </si>
  <si>
    <t>8D</t>
  </si>
  <si>
    <t>9D</t>
  </si>
  <si>
    <t>12D</t>
  </si>
  <si>
    <t>TOTALE INDICE DI RISCHIO</t>
  </si>
  <si>
    <t>1S</t>
  </si>
  <si>
    <t>2S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</si>
  <si>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</si>
  <si>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</si>
  <si>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</si>
  <si>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</si>
  <si>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</si>
  <si>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</si>
  <si>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</si>
  <si>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</si>
  <si>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</si>
  <si>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</si>
  <si>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valori e frequenze PROBABILITA'</t>
  </si>
  <si>
    <t>valori ed importanza dell'IMPATTO</t>
  </si>
  <si>
    <t xml:space="preserve">da </t>
  </si>
  <si>
    <t xml:space="preserve">a </t>
  </si>
  <si>
    <t>controlli</t>
  </si>
  <si>
    <t>Gestione polizze assicurative</t>
  </si>
  <si>
    <t>Selezione del contraente</t>
  </si>
  <si>
    <t>Verifica dell’aggiudicazione e stipula del contratto</t>
  </si>
  <si>
    <t>Esecuzione del contratto</t>
  </si>
  <si>
    <t>Gestione spese fabbisogno annuale di beni in uso corrente e di consumo</t>
  </si>
  <si>
    <t>Rendiconto spese</t>
  </si>
  <si>
    <t>predisposizione delibere</t>
  </si>
  <si>
    <t>Verifiche requisiti concorrenti</t>
  </si>
  <si>
    <t>Registrazione e smistamento posta</t>
  </si>
  <si>
    <t>Inventario</t>
  </si>
  <si>
    <t>Gestione cassa per spese economali</t>
  </si>
  <si>
    <t>Distribuzione buoni  carburante</t>
  </si>
  <si>
    <t>Gestione magazzino</t>
  </si>
  <si>
    <t>Decreti di liquidazione</t>
  </si>
  <si>
    <t xml:space="preserve">Procedure di gare telematiche (consip, mepa) </t>
  </si>
  <si>
    <t>Procedure in economia di servizi forniture e lavori</t>
  </si>
  <si>
    <t>CICLO ATTIVO</t>
  </si>
  <si>
    <t>CICLO PASSIVO</t>
  </si>
  <si>
    <t>Adempimenti fiscali</t>
  </si>
  <si>
    <t>Accuratezza ed esistenza crediti e debiti</t>
  </si>
  <si>
    <t>AREA BILANCIO</t>
  </si>
  <si>
    <t>Organizzazione e regolamentazione rapporto lavoro</t>
  </si>
  <si>
    <t>Procedimenti disciplinari</t>
  </si>
  <si>
    <t>Autorizzazioni e certificazioni</t>
  </si>
  <si>
    <t>Adempimenti</t>
  </si>
  <si>
    <t>Gestione presenze</t>
  </si>
  <si>
    <t>Liquidazioni emolumenti personale</t>
  </si>
  <si>
    <t>Rapporti costanti con mass-media.</t>
  </si>
  <si>
    <t>Incontri periodici con giornalisti</t>
  </si>
  <si>
    <t>Incontri con imprenditori del porto ed enti istituzionali su temi specifici</t>
  </si>
  <si>
    <t>Partecipazione sedute comitato portuale</t>
  </si>
  <si>
    <t>Cura e aggiornamento sito web</t>
  </si>
  <si>
    <t>Redazione comunicati stampa</t>
  </si>
  <si>
    <t>Aggiornamento mailing lists</t>
  </si>
  <si>
    <t>Rassegna stampa quotidiana</t>
  </si>
  <si>
    <t>Redazione piano di comunicazione</t>
  </si>
  <si>
    <t>Redazione piano pubblicitario</t>
  </si>
  <si>
    <t>Definizione contenuti prodotti di comunicazione dell’ente</t>
  </si>
  <si>
    <t>Stesura interviste e interventi</t>
  </si>
  <si>
    <t>Partecipazione e organizzazione eventi</t>
  </si>
  <si>
    <t>Predisposizione delibere di spesa dell’ufficio</t>
  </si>
  <si>
    <t>Cura dei rapporti con ministeri, enti istituzionali ed operatori portuali per le attivita’ di segreteria</t>
  </si>
  <si>
    <t xml:space="preserve">Supporto segretario generale per predisposizione atti </t>
  </si>
  <si>
    <t>Redazione documentazione per i ministeri vigilanti</t>
  </si>
  <si>
    <t>Risoluzione problematiche connesse ai flussi di informazioni interne tra i diversi uffici</t>
  </si>
  <si>
    <t>Redazione di deliberazioni</t>
  </si>
  <si>
    <t>Redazione note esterne</t>
  </si>
  <si>
    <t>Aggiornamento composizione organi collegiali</t>
  </si>
  <si>
    <t>Espletamento procedure per rinnovo organi collegiali</t>
  </si>
  <si>
    <t xml:space="preserve">Attivita’ di raccolta verbali revisori dei conti </t>
  </si>
  <si>
    <t>Collaborazione per adempimenti ex d.lgs 33/2013</t>
  </si>
  <si>
    <t>Attivita’ collaborativa per organizzazione di riunioni, convegni, etc.</t>
  </si>
  <si>
    <t>1 UP</t>
  </si>
  <si>
    <t>2 UP</t>
  </si>
  <si>
    <t>Redazione piano fiere settore turistico e settore commerciale</t>
  </si>
  <si>
    <t>3 UP</t>
  </si>
  <si>
    <t xml:space="preserve">4 UP </t>
  </si>
  <si>
    <t>5 UP</t>
  </si>
  <si>
    <t>6 UP</t>
  </si>
  <si>
    <t>Cura rapporti istituzionali con enti e associazioni di categoria coinvolti nell’attivita’ di promozione</t>
  </si>
  <si>
    <t>7 UP</t>
  </si>
  <si>
    <t xml:space="preserve">Definizione, predisposizione e diffusione prodotti pubblicitari per attivita’ promozionali di settore </t>
  </si>
  <si>
    <t>8 UP</t>
  </si>
  <si>
    <t>Selezione fornitori per allestimento e materiale promozionale manifestazioni e fiere</t>
  </si>
  <si>
    <t>9 UP</t>
  </si>
  <si>
    <t>11 UP</t>
  </si>
  <si>
    <t>Ricevimento delegazioni nazionali ed estere</t>
  </si>
  <si>
    <t xml:space="preserve">Traduzione e redazione testi in diverse lingue straniere </t>
  </si>
  <si>
    <t>13 UP</t>
  </si>
  <si>
    <t>Rilevazione ed elaborazione statistiche traffico passeggeri/croceristi</t>
  </si>
  <si>
    <t>Rilevazione ed elaborazione statistiche traffico commerciale (containers, rinfuse, ro-ro)</t>
  </si>
  <si>
    <t>Tutoraggio per periodi di stages di studenti universitari e corsi di formazione post universitari</t>
  </si>
  <si>
    <t>Collaborazione con universita’ e centri di ricerca per testimonianze d’aula, organizzazione giornate studio e visita guidata del settore portuale</t>
  </si>
  <si>
    <t>Redazione delibere di spesa dell’ufficio</t>
  </si>
  <si>
    <t>1 PROT</t>
  </si>
  <si>
    <t xml:space="preserve">Relazioni con il pubblico (attivita’ di front line) </t>
  </si>
  <si>
    <t>2 PROT</t>
  </si>
  <si>
    <t xml:space="preserve">Ricezione istanze consegnate a mano con rilascio di relativa ricevuta </t>
  </si>
  <si>
    <t>3 PROT</t>
  </si>
  <si>
    <t>Ricezione notifiche atti giudiziari, messi notificatori, dipendenti uffici postali e corrieri</t>
  </si>
  <si>
    <t>4 PROT</t>
  </si>
  <si>
    <t>Ricezione offerte economiche per gare di appalti e servizi</t>
  </si>
  <si>
    <t>5 PROT</t>
  </si>
  <si>
    <t>Accesso e gestione casella di posta certificata (protocollogenerale@cert.porto.na.it)</t>
  </si>
  <si>
    <t>6 PROT</t>
  </si>
  <si>
    <t>Assegnazione numero di protocollo progressivo documenti in entrata</t>
  </si>
  <si>
    <t>7 PROT</t>
  </si>
  <si>
    <t>Assegnazione numero di protocollo progressivo documenti in uscita</t>
  </si>
  <si>
    <t>8 PROT</t>
  </si>
  <si>
    <t>Trasmissione telematica e cartacea alla struttura di coordinamento per il successivo indirizzamento alle rispettive aree di competenza</t>
  </si>
  <si>
    <t>9 PROT</t>
  </si>
  <si>
    <t xml:space="preserve">Invio email di notifica e posta indirizzata alle segreteria di area </t>
  </si>
  <si>
    <t>10 PROT</t>
  </si>
  <si>
    <t>Tenuta archivio notifiche protocolli indirizzati alle segreterie di area</t>
  </si>
  <si>
    <t>11PROT</t>
  </si>
  <si>
    <t xml:space="preserve">Distribuzione cartacea presso le segreteria di area della posta di competenza </t>
  </si>
  <si>
    <t>12PROT</t>
  </si>
  <si>
    <t>Distribuzione materiale (libri, giornali, riviste in abbonamento, etc.) Agli uffici destinatari</t>
  </si>
  <si>
    <t>13PROT</t>
  </si>
  <si>
    <t>Attribuzione protocollo in uscita atti prodotti dalla varie aree dell'ente (PROTorizzazioni, concessioni, ingiunzioni di sgombero, ingiunzioni di pagamento, invito per licitazioni private, inviti per indagini di prezzo, etc.)</t>
  </si>
  <si>
    <t>14PROT</t>
  </si>
  <si>
    <t>Scannerizzazione documenti in uscita</t>
  </si>
  <si>
    <t>15PROT</t>
  </si>
  <si>
    <t>Creazione, gestione e archiviazione file in pdf documenti in uscita</t>
  </si>
  <si>
    <t>16PROT</t>
  </si>
  <si>
    <t>Trasmissione posta in uscita a mezzo email</t>
  </si>
  <si>
    <t>17PROT</t>
  </si>
  <si>
    <t>Trasmissione posta in uscita a mezza pecT(protocollogenerale@cert.porto.na.it)</t>
  </si>
  <si>
    <t>18PROT</t>
  </si>
  <si>
    <t>Creazione distinta raccomandate r.r. inviate con relativi codici a barre</t>
  </si>
  <si>
    <t>19PROT</t>
  </si>
  <si>
    <t>Tenuta rapporti con operatori servizio postale</t>
  </si>
  <si>
    <t>20PROT</t>
  </si>
  <si>
    <t>Servizio esterno presso uffici postali</t>
  </si>
  <si>
    <t>21PROT</t>
  </si>
  <si>
    <t>Consultazione e ricerca telematica archivio protocolli su richiesta degli uffici</t>
  </si>
  <si>
    <t>22PROT</t>
  </si>
  <si>
    <t>Riproduzione copie fotostatiche atti</t>
  </si>
  <si>
    <t>UFFICIO STUDI</t>
  </si>
  <si>
    <t>1 USTU</t>
  </si>
  <si>
    <t>Relazioni con università, uffici studi e centri di ricerca</t>
  </si>
  <si>
    <t>2 USTU</t>
  </si>
  <si>
    <t>Organizzazione e gestione nell’ambito del settore di competenza e delle direttive generali di convegni e manifestazioni in italia e all’estero aventi come oggetto il waterfront , le attivita’ portuali e la logistica</t>
  </si>
  <si>
    <t>5 USTU</t>
  </si>
  <si>
    <t>Redazione note interne</t>
  </si>
  <si>
    <t>6 USTU</t>
  </si>
  <si>
    <t>7 USTU</t>
  </si>
  <si>
    <t>8 USTU</t>
  </si>
  <si>
    <t>9 USTU</t>
  </si>
  <si>
    <t xml:space="preserve">Monitoraggio delle attività portuali </t>
  </si>
  <si>
    <t xml:space="preserve">Tutoraggio per periodi di stages di studenti universitari e delle scuole superiori </t>
  </si>
  <si>
    <t>11 USTU</t>
  </si>
  <si>
    <t>Redazione delibere di spesa e di competenza dell’ufficio</t>
  </si>
  <si>
    <t>Gestione ed implementazione di applicativi informatici utilizzati per le attivita’ dell’ufficio</t>
  </si>
  <si>
    <t>13 USTU</t>
  </si>
  <si>
    <t>Attivita' varie di supporto al presidente/commissario straordinario e al segretario generale</t>
  </si>
  <si>
    <t>Relazioni con il pubblico</t>
  </si>
  <si>
    <t>Tenuta agenda presidente/commissario straordinario</t>
  </si>
  <si>
    <t>Tenuta agenda segretario generale</t>
  </si>
  <si>
    <t>Trasmissione delibere per pubblicazione sul sito - amministrazione trasparente</t>
  </si>
  <si>
    <t xml:space="preserve">Registrazione ordinanze </t>
  </si>
  <si>
    <t>Tenuta archivio presidenza</t>
  </si>
  <si>
    <t>Registrazione e smistamento posta in entrata a mezzo fax e/o email</t>
  </si>
  <si>
    <t>Notifica delibere e provvedimenti interni</t>
  </si>
  <si>
    <t>Accesso e gestione casella di posta certificata(segreteriegenerale@cert.porto.na.it)</t>
  </si>
  <si>
    <t xml:space="preserve">Registrazione gettoni di presenza membri comitato portuale </t>
  </si>
  <si>
    <t xml:space="preserve">Trasmissione posta in uscita a mezzo fax e/o email </t>
  </si>
  <si>
    <t>Verbalizzazioni riunioni interne</t>
  </si>
  <si>
    <t>Redazione note interne / note esterne</t>
  </si>
  <si>
    <t>Affissione all’albo a.p. e invio file per pubblicazione sul sito</t>
  </si>
  <si>
    <t>Traduzioni testi in lingua</t>
  </si>
  <si>
    <t>Scannerizzazione documenti</t>
  </si>
  <si>
    <t>Conduzione auto di rappresentanza per spostamenti presidente/commissario straordinario e AUTretario generale</t>
  </si>
  <si>
    <t>Conduzione auto di servizio per servizi esterni di dirigenti e funzionari</t>
  </si>
  <si>
    <t>Rifornimento carburante auto di servizio e di rappresentanza</t>
  </si>
  <si>
    <t>Pulizia auto di servizio e di rappresentanza</t>
  </si>
  <si>
    <t>Compilazione e tenuta libretto di marcia</t>
  </si>
  <si>
    <t xml:space="preserve">Controllo periodico manutenzione ordinaria parco auto </t>
  </si>
  <si>
    <t>Controllo periodico manutenzione straordinaria parco auto</t>
  </si>
  <si>
    <t xml:space="preserve">Verifica effettuazione tagliandi autovetture </t>
  </si>
  <si>
    <t>Verifica pagamento assicurazioni autovetture</t>
  </si>
  <si>
    <t>Predisposizione turni di servizio settimanali</t>
  </si>
  <si>
    <t>Predisposizione turni di reperibilita’</t>
  </si>
  <si>
    <t>Fatturazione canoni concessori</t>
  </si>
  <si>
    <t>Vigilanza sull’esercizio di attività nei porti – rilascio autorizzazione Art.68 cod. nav.</t>
  </si>
  <si>
    <t>Vigilanza e controllo delle operazioni portuali e delle attività svolte in ambito portuale. Riscontro presenza rifiuti abbandonati e di situazioni di pericolo.</t>
  </si>
  <si>
    <t>Vigilanza sulla correttezza dell’impiego dei lavoratori portuali temporanei ex art.17 L.84/94</t>
  </si>
  <si>
    <t>Coordinamento dei servizi resi con l’ausilio di sistemi di videosorveglianza e rilevazione targhe</t>
  </si>
  <si>
    <t>Gestione privacy impianto di videosorveglianza</t>
  </si>
  <si>
    <t>Gestione piano di raccolta dei rifiuti prodotti dalle navi e dei residui del carico in ottemperanza del D.lgs. n° 182/2003</t>
  </si>
  <si>
    <t>Applicazione D.Lgs. n°152/2006 nel caso si verifichi un evento potenzialmente inquinante:                                             art. 242 – procedure operative ed amministrative;                                      art. 245 – obblighi di intervento e di notifica da parte dei soggetti non responsabili della potenziale contaminazione</t>
  </si>
  <si>
    <t>Predisposizione atti di gara (perizia tecnica, foglio patti e condizioni, Documento unico di valutazione dei rischi da interferenze, computo metrico, quadro economico, etc.)</t>
  </si>
  <si>
    <t>Bonifica e risanamento dei siti portuali e marittimi con applicazione delle normative e discipline regolanti la materia in tutti i casi di contaminazione dell’ambiente D.Lgs. 152/2006</t>
  </si>
  <si>
    <t xml:space="preserve">Bonifica da amianto. Redazione piani di lavoro ai sensi dell’art. 256 c. 5 D. Lgs. 81/2008 </t>
  </si>
  <si>
    <t xml:space="preserve">Applicazione del D.M. 17/12/2009 e s.m.i. che ha istituito il SISTRI: sistema di controllo della tracciabilità dei rifiuti    </t>
  </si>
  <si>
    <t>Istituzione del registro di carico e scarico dei rifiuti previsto dall’art. 190 del d.lgs. 152/2006  </t>
  </si>
  <si>
    <t>Obbligo annuale MUD - Dichiarazione Ambientale ai sensi della legge 25/01/1994 n° 70</t>
  </si>
  <si>
    <t xml:space="preserve">Redazione di piani ed atti di pianificazione: piano rifiuti navi, piano rifiuti differenziata (porta a porta), piani di caratterizzazione etc. </t>
  </si>
  <si>
    <t>Supporto Area Tecnica ed Ufficio Demanio</t>
  </si>
  <si>
    <t>Procedura volontaria di certificazione ambientale UNI EN ISO 14001</t>
  </si>
  <si>
    <t>Supporto ai lavori di adeguamento della rete fognaria portuale – (vasca imhoff)</t>
  </si>
  <si>
    <t>V.A.S. sui Piani Regionali e della Provincia di Napoli</t>
  </si>
  <si>
    <t>Grande Progetto: “Bonifica da ordigni bellici inesplosi” Incarico di Responsabile unico del procedimento</t>
  </si>
  <si>
    <t>Grande Progetto: supporto al RUP e/o progettista sui seguenti progetti:                                        • Bonifica da ordigni bellici;
• Riqualificazione Marinella;
• Escavo Ponente;
• Efficientamento energetico;
• Recupero relitti rep. archeologici;
• Spazi espositivi reperti archeologici</t>
  </si>
  <si>
    <t>Accesso agli atti – gestione della corrispondenza di cui al vigente regolamento istruttorio (Delib CP 6/2012)  ed applicazione del Regolamento per per il diritto di accesso alle informazioni, agli atti e documenti amministrativi dell’AOP (Delibera 538/1008)</t>
  </si>
  <si>
    <t>Ricezione del pubblico portatore di interessi inerenti problematiche di carattere ambientale.</t>
  </si>
  <si>
    <t>Gestione fasi del Contenzioso</t>
  </si>
  <si>
    <t>Attività amministrativa relativa a sinistri e danneggiamenti in ambito portuale</t>
  </si>
  <si>
    <t>Transazioni</t>
  </si>
  <si>
    <t xml:space="preserve">Consulenza legale e/o di supporto giuridico / amministrativo ad altri Uffici e Organi dell'AP - </t>
  </si>
  <si>
    <t>Pagamenti relativi agli Avvocati esterni, CTP</t>
  </si>
  <si>
    <t>Pagamenti relativi alle  spese legali in generale (es. liquidate in sentenza e negli atti di precetto, ecc.)</t>
  </si>
  <si>
    <t>N.PROCESSI</t>
  </si>
  <si>
    <t>D</t>
  </si>
  <si>
    <t>UP</t>
  </si>
  <si>
    <t>PROT</t>
  </si>
  <si>
    <t>USTU</t>
  </si>
  <si>
    <t>STUDI</t>
  </si>
  <si>
    <r>
      <t>Gestione piano di raccolta differenziata dei rifiuti in ambito portuale ai sensi</t>
    </r>
    <r>
      <rPr>
        <sz val="9"/>
        <color theme="1"/>
        <rFont val="Book Antiqua"/>
        <family val="1"/>
      </rPr>
      <t xml:space="preserve"> </t>
    </r>
    <r>
      <rPr>
        <sz val="9"/>
        <color rgb="FF000000"/>
        <rFont val="Book Antiqua"/>
        <family val="1"/>
      </rPr>
      <t>dell’art. 205 del D.Lgs. n° 152/2006</t>
    </r>
  </si>
  <si>
    <t>Compilazione format istituzionali rilevamento dati del ministero delle infrastrutture e dei trasporti e altri ministeri</t>
  </si>
  <si>
    <t>Collaborazione alla stesura del Piano Operativo Triennale</t>
  </si>
  <si>
    <t>Piano triennale degli interventi</t>
  </si>
  <si>
    <t>Elenco annuale delle opere</t>
  </si>
  <si>
    <t>Linee guida alla progettazione</t>
  </si>
  <si>
    <t>Manutenzione Ordinaria dei beni demaniali marittimi</t>
  </si>
  <si>
    <t>Manutenzione Straordinaria dei beni deminali marittimi</t>
  </si>
  <si>
    <t xml:space="preserve">Progettazione  ed esecuzione Nuove Opere  </t>
  </si>
  <si>
    <t>Monitoraggio degli interventi in corso di esecuzione</t>
  </si>
  <si>
    <t>Rendicontazione degli interventi eseguiti e  dei finanziamenti spesi</t>
  </si>
  <si>
    <t>Organizzazione visite, convegni e manifestazioni in italia e all’estero riguardanti il traffico passeggeri  e commerciale</t>
  </si>
  <si>
    <t>10 UP</t>
  </si>
  <si>
    <t>12 UP</t>
  </si>
  <si>
    <t>AVVOCATURA</t>
  </si>
  <si>
    <t>Attività amministrativa di supporto al contenzioso</t>
  </si>
  <si>
    <t>PIANIFICAZIONE E PROGRAMMAZIONE</t>
  </si>
  <si>
    <t>1PP</t>
  </si>
  <si>
    <t>2PP</t>
  </si>
  <si>
    <t>3PP</t>
  </si>
  <si>
    <t>4PP</t>
  </si>
  <si>
    <t>5PP</t>
  </si>
  <si>
    <t>Istruttoria procedurale per la richiesta di erogazione di fondi</t>
  </si>
  <si>
    <t>conferimento incarichi di collaborazione e consulenza</t>
  </si>
  <si>
    <t>procedure relative alla progressione del personale</t>
  </si>
  <si>
    <t>Procedure di reclutamento del personale</t>
  </si>
  <si>
    <t>PROCESSO</t>
  </si>
  <si>
    <t>RIF. Processo</t>
  </si>
  <si>
    <t>UFFICIO SECURITY, SAFETY, ORDINANZE</t>
  </si>
  <si>
    <t>UFFICIO AMMINISTRAZIONE BENI DEMANIO MARITTIMO - LAVORO PORTUALE E TURISTICO RICREATIVO</t>
  </si>
  <si>
    <t>AVV</t>
  </si>
  <si>
    <t>1AVV</t>
  </si>
  <si>
    <t>2AVV</t>
  </si>
  <si>
    <t>3AVV</t>
  </si>
  <si>
    <t>4AVV</t>
  </si>
  <si>
    <t>5AVV</t>
  </si>
  <si>
    <t>6AVV</t>
  </si>
  <si>
    <t>7AVV</t>
  </si>
  <si>
    <t>8AVV</t>
  </si>
  <si>
    <t>9AVV</t>
  </si>
  <si>
    <t>10AVV</t>
  </si>
  <si>
    <t>11AVV</t>
  </si>
  <si>
    <t>AMM</t>
  </si>
  <si>
    <t>1AMM</t>
  </si>
  <si>
    <t>2AMM</t>
  </si>
  <si>
    <t>3AMM</t>
  </si>
  <si>
    <t>4AMM</t>
  </si>
  <si>
    <t>5AMM</t>
  </si>
  <si>
    <t>UFFICIO COMUNICAZIONE</t>
  </si>
  <si>
    <t>UC</t>
  </si>
  <si>
    <t>1UC</t>
  </si>
  <si>
    <t>2UC</t>
  </si>
  <si>
    <t>3UC</t>
  </si>
  <si>
    <t>4UC</t>
  </si>
  <si>
    <t>5UC</t>
  </si>
  <si>
    <t>6UC</t>
  </si>
  <si>
    <t>7UC</t>
  </si>
  <si>
    <t>8UC</t>
  </si>
  <si>
    <t>9UC</t>
  </si>
  <si>
    <t>10UC</t>
  </si>
  <si>
    <t>11UC</t>
  </si>
  <si>
    <t>12UC</t>
  </si>
  <si>
    <t>13UC</t>
  </si>
  <si>
    <t>14UC</t>
  </si>
  <si>
    <t>UFFICIO PROMOZIONE</t>
  </si>
  <si>
    <t>UFFICIO COORDINAMENTO</t>
  </si>
  <si>
    <t>UFFICIO COORDINAMENTO (processi relativi al PROTOCOLLO)</t>
  </si>
  <si>
    <t>Redazione Piano Regolatore di Sistema Portuale</t>
  </si>
  <si>
    <t>UFFICI</t>
  </si>
  <si>
    <t>ACRONIMI UFFICI</t>
  </si>
  <si>
    <t>Collabora alla redazione del Piano Regolatore di Sistema Portuale</t>
  </si>
  <si>
    <t>PP</t>
  </si>
  <si>
    <t>Inserimento e registrazione delibere  e determine nel sistema COELDA</t>
  </si>
  <si>
    <t>Tenuta raccolta delibere, determine  e ordinanze</t>
  </si>
  <si>
    <t>Attivita’ di supporto informatico per comitato di gestione e commissione consultiva</t>
  </si>
  <si>
    <t>Lavorazione decreti di liquidazione sistema Coelda</t>
  </si>
  <si>
    <t>Bigliettazione e prenotazioni alberghiere tramite agenzia di viaggi per presidente, segretario generale, dirigenti e funzionari</t>
  </si>
  <si>
    <t xml:space="preserve">Attivita’ di coordinamento con uffici dell’ente </t>
  </si>
  <si>
    <t>1COR</t>
  </si>
  <si>
    <t>2COR</t>
  </si>
  <si>
    <t>3COR</t>
  </si>
  <si>
    <t>4COR</t>
  </si>
  <si>
    <t>5COR</t>
  </si>
  <si>
    <t>6COR</t>
  </si>
  <si>
    <t>7COR</t>
  </si>
  <si>
    <t>8COR</t>
  </si>
  <si>
    <t>9COR</t>
  </si>
  <si>
    <t>10COR</t>
  </si>
  <si>
    <t>11COR</t>
  </si>
  <si>
    <t>12COR</t>
  </si>
  <si>
    <t>13COR</t>
  </si>
  <si>
    <t>14COR</t>
  </si>
  <si>
    <t>15COR</t>
  </si>
  <si>
    <t>16COR</t>
  </si>
  <si>
    <t>17COR</t>
  </si>
  <si>
    <t>18COR</t>
  </si>
  <si>
    <t>19COR</t>
  </si>
  <si>
    <t>20COR</t>
  </si>
  <si>
    <t>21COR</t>
  </si>
  <si>
    <t>22COR</t>
  </si>
  <si>
    <t>23COR</t>
  </si>
  <si>
    <t>24COR</t>
  </si>
  <si>
    <t>25COR</t>
  </si>
  <si>
    <t>26COR</t>
  </si>
  <si>
    <t>27COR</t>
  </si>
  <si>
    <t>28COR</t>
  </si>
  <si>
    <t>29COR</t>
  </si>
  <si>
    <t>30COR</t>
  </si>
  <si>
    <t>31COR</t>
  </si>
  <si>
    <t>32COR</t>
  </si>
  <si>
    <t>33COR</t>
  </si>
  <si>
    <t>34COR</t>
  </si>
  <si>
    <t>35COR</t>
  </si>
  <si>
    <t>36COR</t>
  </si>
  <si>
    <t>Redazione verbali, delibere e atti del comitato di gestione, delle commissioni consultive, dell'Organismo di Partenariato della risorsa mare, del Cluster marittimo, del Collegio deri revisori, dell'OIV</t>
  </si>
  <si>
    <t>Predispozione documentazione del comitato di gestione, delle commissioni consultive, dell'Organismo di Partenariato della risorsa mare, del Cluster marittimo, del Collegio deri revisori, dell'OIV</t>
  </si>
  <si>
    <t>TOTALE PROCESSI</t>
  </si>
  <si>
    <t>COR</t>
  </si>
  <si>
    <t>Misurazione</t>
  </si>
  <si>
    <t>Reporting</t>
  </si>
  <si>
    <t>Analisi degli scostamenti</t>
  </si>
  <si>
    <t>Introduzione azioni correttive</t>
  </si>
  <si>
    <t>Supporto all'attività dell' OIV</t>
  </si>
  <si>
    <t>UFFICIO CONTROLLO DI GESTIONE</t>
  </si>
  <si>
    <t>1CG</t>
  </si>
  <si>
    <t>2CG</t>
  </si>
  <si>
    <t>3CG</t>
  </si>
  <si>
    <t>4CG</t>
  </si>
  <si>
    <t>5CG</t>
  </si>
  <si>
    <t>CG</t>
  </si>
  <si>
    <t>CONTROLLO DI GESTIONE</t>
  </si>
  <si>
    <t>SI</t>
  </si>
  <si>
    <t>SISTEMI INFORMATIVI</t>
  </si>
  <si>
    <t>1SI</t>
  </si>
  <si>
    <t>2SI</t>
  </si>
  <si>
    <t>3SI</t>
  </si>
  <si>
    <t>4SI</t>
  </si>
  <si>
    <t>5SI</t>
  </si>
  <si>
    <t>6SI</t>
  </si>
  <si>
    <t>Istruttorie necessarie alla
acquisizione di beni e servizi di
natura informatica</t>
  </si>
  <si>
    <t>Gestione degli accessi ai servizi
di rete dell'Ente</t>
  </si>
  <si>
    <t>Help desk di 1° e 2° Livello agli
utenti del sistema informativo</t>
  </si>
  <si>
    <t>Gestione della Sicurezza Informatica</t>
  </si>
  <si>
    <t>Gestione e Sviluppo: - delle
Infrastrutture di rete dell' Ente; -  dei progetti IT di sviluppo dell' Ente; -  delle apparecchiature
hardware e software dell' Ente.</t>
  </si>
  <si>
    <t>Gestione dei Cambiamenti
Tecnologici: raccolta dei requisiti e
Individuazione delle esigenze
dell' Ente per l'efficientamento e
l' evoluzione dei sistemi
informativi</t>
  </si>
  <si>
    <t>Sistemi di rilevazione informatica</t>
  </si>
  <si>
    <t>N. PROCESSI A RISCHIO MEDIO/ALTO</t>
  </si>
  <si>
    <t>L</t>
  </si>
  <si>
    <t>B</t>
  </si>
  <si>
    <t>C</t>
  </si>
  <si>
    <t>E</t>
  </si>
  <si>
    <t>F</t>
  </si>
  <si>
    <t>AREA DI RISCHIO</t>
  </si>
  <si>
    <t>H</t>
  </si>
  <si>
    <t xml:space="preserve">Emanazione di regolamenti e ordinanze(riconducibili per materia all’Ufficio Grandi Progetti su determinazione del Segretario Generale) Artt. 6 e 8 legge 84/94 
</t>
  </si>
  <si>
    <t>Gestione   attività di rimozione rifiuti speciali (pericolosi e non) abbandonati da ignoti nelle aree di competenza dell’AdSP MTC</t>
  </si>
  <si>
    <t>Redazione piano promozione AdSP settore turistico/croceristico e settore commerciale</t>
  </si>
  <si>
    <t>G</t>
  </si>
  <si>
    <t>A</t>
  </si>
  <si>
    <t>I</t>
  </si>
  <si>
    <t>14 USTU</t>
  </si>
  <si>
    <t>Supporto presidente e segretario generale per attivita’ relazionali in italia e all’estero</t>
  </si>
  <si>
    <t>Cura rapporti con soggetti economici portuali, societa’ di servizi e operatori del settore turistico-croceristico e del settore commerciale</t>
  </si>
  <si>
    <t xml:space="preserve">Definizione  e gestione  europei a cui partecipa l’AdSP e predisposizione relativa documentazione  </t>
  </si>
  <si>
    <t xml:space="preserve">3 USTU </t>
  </si>
  <si>
    <t>4 USTU</t>
  </si>
  <si>
    <t>10 USTU</t>
  </si>
  <si>
    <t>12 USTU</t>
  </si>
  <si>
    <t>UFFICIO STRAGIUDIZIALE E RECUPERO CREDITI</t>
  </si>
  <si>
    <t>1 RC</t>
  </si>
  <si>
    <t>Ipotesi transattive</t>
  </si>
  <si>
    <t>2 RC</t>
  </si>
  <si>
    <t>3RC</t>
  </si>
  <si>
    <t>RC</t>
  </si>
  <si>
    <t>UFFICIO RISORSE UMANE, ORGANIZZAZIONE E WELFARE</t>
  </si>
  <si>
    <t>Relazioni sindacali</t>
  </si>
  <si>
    <t>1RU</t>
  </si>
  <si>
    <t>2RU</t>
  </si>
  <si>
    <t>3RU</t>
  </si>
  <si>
    <t>4RU</t>
  </si>
  <si>
    <t>5RU</t>
  </si>
  <si>
    <t>RU</t>
  </si>
  <si>
    <t>Supporto all'OIV - assegnazione obiettivi  alle strutture dell'Ente -  monitoraggio  (Piano della performance)</t>
  </si>
  <si>
    <t>Recupero crediti in via stragiudiziale</t>
  </si>
  <si>
    <t>Cancellazione del residuo</t>
  </si>
  <si>
    <t>Verifiche garanzie fideiussorie ex art. 17 regolamento al codice della navigazione</t>
  </si>
  <si>
    <t>Analisi costi/benefici per il recupero del credito</t>
  </si>
  <si>
    <t xml:space="preserve">Rendicontazione del contratto </t>
  </si>
  <si>
    <t>Commissioni di gara procedure in economia</t>
  </si>
  <si>
    <t>Commissione di gara</t>
  </si>
  <si>
    <t>Gestione contratti e tenuta dei rapporti con le imprese fornitrici. Procedimenti di verifica finalizzati alle  autorizzazioni/liquidazioni delle fatture per la fornitura dei servizi (richiesta Durc…)</t>
  </si>
  <si>
    <t>3S</t>
  </si>
  <si>
    <t>rif. Processo</t>
  </si>
  <si>
    <t>Affidamento incarichi di patrocinio Avvocatura esterna</t>
  </si>
  <si>
    <t xml:space="preserve">Affidamento incarichi di patrocinio Avvocatura interna </t>
  </si>
  <si>
    <t>medio</t>
  </si>
  <si>
    <t>Recupero crediti - appalto servizi con sorteggio di ente terzo</t>
  </si>
  <si>
    <t>Recupero delle competenze legali quantificate /liquidate in atti giudiziari</t>
  </si>
  <si>
    <t>12AVV</t>
  </si>
  <si>
    <t>Attività di informatizzazione,  digitalizzazione, archiviazione, protocollazione e smistamento posta. Lavoro agile ed emergenza epidemiologica da COVID-19</t>
  </si>
  <si>
    <t>13AVV</t>
  </si>
  <si>
    <t>Inserimento Avvocati nella short list</t>
  </si>
  <si>
    <t>Num. Proc.</t>
  </si>
  <si>
    <t>Rilascio/rinnovo di concessioni demaniali marittime art. 36 cod. nav. art. 18 L 84/94- concessione di aree e banchine alle imprese di cui all'art. 16 L84/94 art. 18 L. 84/94</t>
  </si>
  <si>
    <t>Decadenza dalla concessione art. 47 cod.nav.</t>
  </si>
  <si>
    <t>Cauzione art. 17 reg. cod. nav. -SVINCOLO</t>
  </si>
  <si>
    <t xml:space="preserve">5D </t>
  </si>
  <si>
    <t>Parere in merito a delimitazione e ampliamento del demanio marittimo artt. 32 e 33 cod. nav.</t>
  </si>
  <si>
    <t xml:space="preserve">6D </t>
  </si>
  <si>
    <t>Parere in merito all'esclusione di zone del demanio marittimo e in merito alla loro destinazione ad altri usi pubblici artt. 34 e 35 cod. nav.- art. 36 reg. cod. nav.</t>
  </si>
  <si>
    <t>Concorso di più domande di concessione art. 37 cod. nav.</t>
  </si>
  <si>
    <t>Anticipata occupazione di aree demaniali marittime art. 38 cod. nav.- art. 35 reg. cod. nav.</t>
  </si>
  <si>
    <t>Misura del canone art. 39 cod. nav.</t>
  </si>
  <si>
    <t>10 D</t>
  </si>
  <si>
    <t>Riduzione del canone art. 40 cod. nav.</t>
  </si>
  <si>
    <t>11 D</t>
  </si>
  <si>
    <t>Riduzione del canone in altri casi previsti dalla legge</t>
  </si>
  <si>
    <t>Autorizzazione a costituire ipoteca sulle opere costruite dal concessionario art. 41 cod. nav.</t>
  </si>
  <si>
    <t>13 D</t>
  </si>
  <si>
    <t>Revoca parziale o totale della concessione art. 42 cod. nav. -art. 31 reg. cod. nav.</t>
  </si>
  <si>
    <t>14 D</t>
  </si>
  <si>
    <t>Domande incompatibili art. 43 cod. nav.</t>
  </si>
  <si>
    <t>15 D</t>
  </si>
  <si>
    <t>Modifica o estinzione della concessione per cause naturali o per fatto dell'amministrazione artt. 44 e 45 cod. nav.</t>
  </si>
  <si>
    <t>16 D</t>
  </si>
  <si>
    <t>Affidamento ad altri soggetti delle attività oggetto della concessione art. 45 bis cod. nav.</t>
  </si>
  <si>
    <t>17 D</t>
  </si>
  <si>
    <t>Subingresso nella concessione art. 46 cod. nav.- art. 30 reg. cod. nav.</t>
  </si>
  <si>
    <t>18 D</t>
  </si>
  <si>
    <t>Devoluzione delle opere non amovibili- demolizione art. 49 cod. nav.- art. 31 cod. nav.</t>
  </si>
  <si>
    <t>19 D</t>
  </si>
  <si>
    <t>Estrazione e raccolta di arena o altri materiali art. 51 cod. nav.</t>
  </si>
  <si>
    <t>20 D</t>
  </si>
  <si>
    <t>Impianto ed esercizio di deposito costiero art. 52 cod. nav.</t>
  </si>
  <si>
    <t>21 D</t>
  </si>
  <si>
    <t>Attività di controllo in relazione agli abusi sul demanio- art. 54 cod. nav. ingiunzione di rimessa in pristino stato e pagamento indennizzi in caso di occupazione abusiva</t>
  </si>
  <si>
    <t>22 D</t>
  </si>
  <si>
    <t>Autorizzazione nuove opere in prossimità del demanio marittimo art. 55 cod. nav.</t>
  </si>
  <si>
    <t>23 D</t>
  </si>
  <si>
    <t>Autorizzazione contenuto della concessione art. 24 reg. cod. nav.</t>
  </si>
  <si>
    <t>24 D</t>
  </si>
  <si>
    <t>Consegna e riconsegna dei beni concessi art. 34 reg. cod. nav.</t>
  </si>
  <si>
    <t>25 D</t>
  </si>
  <si>
    <t>Autorizzazione all'esercizio di impresa per conto proprio o per conto terzi per il carico, scarico, trasbordo, deposito, movimento in genere delle merci e ogni altro materiale in mabito portuale - autorizzazione all'esercizio di servizi portuali riferiti a prestazioni specialistiche complementari e accessorie al ciclo delel operazioni portuali (art. 16 L. 84/94 - DM 585/95- DM 132/2001) - autorizzazione affidamento ad altra impresa portuale di alcune attività comprese nel ciclo operativo (art. 18 L 84/94)</t>
  </si>
  <si>
    <t>26 D</t>
  </si>
  <si>
    <t>Verifica iniziale dei piani di impresa presentati dai richiedenti</t>
  </si>
  <si>
    <t>27 D</t>
  </si>
  <si>
    <t>Stipula di accordi sostitutivi della concessione demaniale art. 18 L 84/94- art. 11 L 241/90</t>
  </si>
  <si>
    <t>28 D</t>
  </si>
  <si>
    <t>Controlli e riscontri riscossione canoni ed eventuale invio all'Ufficio Recupero Crediti previa autorizzazione del Segretario Generale</t>
  </si>
  <si>
    <t>29 D</t>
  </si>
  <si>
    <t>Autorizzazione occupazioni temporanee aree demanio art. 50 cod. nav.</t>
  </si>
  <si>
    <t>30 D</t>
  </si>
  <si>
    <t>Autorizzazione impresa fornitrice di manodopera portuale - Art. 17 L-84/94</t>
  </si>
  <si>
    <t>UFFICIO BILANCIO, CONTABILITA' E TRIBUTI</t>
  </si>
  <si>
    <t>UFFICIO GARE E CONTRATTI, ECONOMATO</t>
  </si>
  <si>
    <r>
      <rPr>
        <b/>
        <sz val="9"/>
        <color rgb="FFFFFFFF"/>
        <rFont val="Calibri"/>
        <family val="2"/>
        <scheme val="minor"/>
      </rPr>
      <t>UFFICIO AMMINISTRAZIONE BENI DEMANIO MARITTIMO - LAVORO PORTUALE E TURISTICO RICREATIVO</t>
    </r>
  </si>
  <si>
    <t>UFFICIO DIREZIONE PORTI DI SALERNO E CASTELLAMMARE DI STABIA</t>
  </si>
  <si>
    <t>1UDP</t>
  </si>
  <si>
    <t>2UDP</t>
  </si>
  <si>
    <t>3UDP</t>
  </si>
  <si>
    <t>4UDP</t>
  </si>
  <si>
    <t>5UDP</t>
  </si>
  <si>
    <t>procedure di attivazione tirocini e offerte formative</t>
  </si>
  <si>
    <t>6RU</t>
  </si>
  <si>
    <t>7RU</t>
  </si>
  <si>
    <t>8RU</t>
  </si>
  <si>
    <t>9RU</t>
  </si>
  <si>
    <t>10RU</t>
  </si>
  <si>
    <t>11RU</t>
  </si>
  <si>
    <t>12RU</t>
  </si>
  <si>
    <t>13RU</t>
  </si>
  <si>
    <t>Incontro con imprenditori del porto ed Enti istituzionali su temi specifici</t>
  </si>
  <si>
    <t>Inquinamento atmosferico, da rumore e/o vibrazione nel corso di interventi di manutenzione</t>
  </si>
  <si>
    <t>1GPMA</t>
  </si>
  <si>
    <t>2GPMA</t>
  </si>
  <si>
    <t>3GPMA</t>
  </si>
  <si>
    <t>4GPMA</t>
  </si>
  <si>
    <t>5GPMA</t>
  </si>
  <si>
    <t>6GPMA</t>
  </si>
  <si>
    <t>7GPMA</t>
  </si>
  <si>
    <t>8GPMA</t>
  </si>
  <si>
    <t>9GPMA</t>
  </si>
  <si>
    <t>10GPMA</t>
  </si>
  <si>
    <t>11GPMA</t>
  </si>
  <si>
    <t>13GPMA</t>
  </si>
  <si>
    <t>14GPMA</t>
  </si>
  <si>
    <t>15GPMA</t>
  </si>
  <si>
    <t>16GPMA</t>
  </si>
  <si>
    <t>17GPMA</t>
  </si>
  <si>
    <t>18GPMA</t>
  </si>
  <si>
    <t>19GPMA</t>
  </si>
  <si>
    <t>20GPMA</t>
  </si>
  <si>
    <t>21GPMA</t>
  </si>
  <si>
    <t>22GPMA</t>
  </si>
  <si>
    <t>23GPMA</t>
  </si>
  <si>
    <t>24GPMA</t>
  </si>
  <si>
    <t>Attuazione del protocollo d’intesa tra l’AdSP MTC, la Capitaneria di Porto e gli Uffici dei tre porti  relativo ai controlli sui rifiuti di bordo delle navi provenienti da Paesi Terzi e/o Stati Membri</t>
  </si>
  <si>
    <t>12GPMA</t>
  </si>
  <si>
    <t>UFFICIO PROMOZIONE, MARKETING, CUSTOMER SERVICE</t>
  </si>
  <si>
    <t>Affidamento attività dirette alla fornitura a titolo oneroso agli utenti portuali di servizi di interesse generale</t>
  </si>
  <si>
    <t xml:space="preserve">Progettazione e redazione dei capitolati speciali  e predisposizione degli atti relativi alle gare di appalto per i servizi di security e per il servizio di navetta dei tre porti. </t>
  </si>
  <si>
    <t>Pareri sui servizi di rimorchio e battellaggio</t>
  </si>
  <si>
    <t>Riprese fotografiche e cinematografiche</t>
  </si>
  <si>
    <t>Redazione ordinanze per la disciplina delle attività portuali</t>
  </si>
  <si>
    <t>Acquisizione e lavorazione dei dati relativi ai flussi dei traffici per la relativa contabilizzazione dei diritti di security e di approdo</t>
  </si>
  <si>
    <t xml:space="preserve">Verifica e controllo delle strutture e servizi negli spazi dell’edificio della Stazione Marittima, del molo Beverello, della Calata Porta di Massa  e del porto di Salerno </t>
  </si>
  <si>
    <t>Controllo operativo dei cespiti demaniali per la verifica di eventuali anomalie e disservizi</t>
  </si>
  <si>
    <t>Attività di verifica condizioni di sicurezza condotta con altre istituzioni competenti.</t>
  </si>
  <si>
    <t>Vigilanza aree portuali non in concessione (banchine pubbliche, molo Beverello, viabilità pubblica e p.le ferroviario) in tutti gli ambiti portuali di competenza.</t>
  </si>
  <si>
    <t>Verifiche navi ormeggiate a banchina pubblica sotto il profilo della security</t>
  </si>
  <si>
    <t>Verifica correttezza fornitura servizi vigilanza e navetta e coordinamento dei servizi in tutti gli ambiti portuali di competenza.</t>
  </si>
  <si>
    <t>Autorizzazione alla sosta di merci pericolose in ambito portuale</t>
  </si>
  <si>
    <t>Verifica dell'attuazione degli investimenti previsti nel programma di attività ex art. 16, 18 L. 84/94 ed art. 36 Cod .Nav.</t>
  </si>
  <si>
    <t>Accertamento annuale dell'attuazione degli investimenti previsti nel programma di attività art. 18 L. 84/94</t>
  </si>
  <si>
    <t>Assistenza all'RPCT e al DPO in caso di verifiche interne e monitoraggi</t>
  </si>
  <si>
    <t>6UDP</t>
  </si>
  <si>
    <t>7SI</t>
  </si>
  <si>
    <t>8SI</t>
  </si>
  <si>
    <t>9SI</t>
  </si>
  <si>
    <t>14S</t>
  </si>
  <si>
    <t>15S</t>
  </si>
  <si>
    <t>16S</t>
  </si>
  <si>
    <t>17S</t>
  </si>
  <si>
    <t>18S</t>
  </si>
  <si>
    <t>19S</t>
  </si>
  <si>
    <t>20S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</si>
  <si>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</si>
  <si>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</si>
  <si>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</si>
  <si>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</si>
  <si>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</si>
  <si>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</si>
  <si>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</si>
  <si>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</si>
  <si>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</si>
  <si>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</si>
  <si>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</si>
  <si>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</si>
  <si>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34S</t>
  </si>
  <si>
    <t>35S</t>
  </si>
  <si>
    <t>36S</t>
  </si>
  <si>
    <t>37S</t>
  </si>
  <si>
    <t>38S</t>
  </si>
  <si>
    <t>39S</t>
  </si>
  <si>
    <t>40S</t>
  </si>
  <si>
    <t>41S</t>
  </si>
  <si>
    <t>42S</t>
  </si>
  <si>
    <t>SETTORE AUTISTI</t>
  </si>
  <si>
    <t>6PP</t>
  </si>
  <si>
    <t>7PP</t>
  </si>
  <si>
    <t>8PP</t>
  </si>
  <si>
    <t>4 RC</t>
  </si>
  <si>
    <t>5RC</t>
  </si>
  <si>
    <t>UFFICIO GARE, CONTRATTI ED ECONOMATO</t>
  </si>
  <si>
    <t>UFFICIO DIREZIONE PORTI</t>
  </si>
  <si>
    <t>UDP</t>
  </si>
  <si>
    <t>UFFICIO BILANCIO, CONTABILITà E TRIBUTI</t>
  </si>
  <si>
    <t>UFFICIO GRANDI PROGETTI, MANUTENZIONE E AMBIENTE</t>
  </si>
  <si>
    <t>GPMA</t>
  </si>
  <si>
    <t>SECURITY, SAFETY, ORDINANZE (e processi relativi agli AUTISTI)</t>
  </si>
  <si>
    <t>UFFICIO GRANDI PROGETTI E MANUTENZIONE -AMBIENTE</t>
  </si>
  <si>
    <t>Attivita’ di informatizzazione</t>
  </si>
  <si>
    <t>basso</t>
  </si>
  <si>
    <t>0</t>
  </si>
  <si>
    <t>Attivita’ di  scansione, archiviazione</t>
  </si>
  <si>
    <t>Attivita’ di supporto alle altre aree e/o uffici per predisposizione atti di gara</t>
  </si>
  <si>
    <t>Relazioni, studio e ricerca</t>
  </si>
  <si>
    <t>Programmazione</t>
  </si>
  <si>
    <t>Progettazione della gara</t>
  </si>
  <si>
    <t>Selezione del contraente nelle procedure negoziate, affidamenti diretti, affidamenti in economia;</t>
  </si>
  <si>
    <t>Predisposizione verbali di gara</t>
  </si>
  <si>
    <t>Versamenti soldi contanti in banca</t>
  </si>
  <si>
    <t>Dall’audizione personale del RPCT con il Referente dell’Ufficio Secuirty è scaturita la proposta di aggiungere tale processo ritenuto, in base all’esperienza, a rischio MEDIO</t>
  </si>
  <si>
    <t>Vigilanza accesso in porto</t>
  </si>
  <si>
    <t>Coadiuvare RPCT in funzione della segretezza dell'identià del whistleblower e dei flussi documentali interni ed esterni più sensibili</t>
  </si>
  <si>
    <t>33S</t>
  </si>
  <si>
    <t>Produzione fascicoli procedure gare e procedure in economia</t>
  </si>
  <si>
    <t>Procedure di gare telematiche (mepa) (Economato)</t>
  </si>
  <si>
    <t>1GCE</t>
  </si>
  <si>
    <t>2GCE</t>
  </si>
  <si>
    <t>3GCE</t>
  </si>
  <si>
    <t>4GCE</t>
  </si>
  <si>
    <t>5GCE</t>
  </si>
  <si>
    <t>6GCE</t>
  </si>
  <si>
    <t>7GCE</t>
  </si>
  <si>
    <t>8GCE</t>
  </si>
  <si>
    <t>9GCE</t>
  </si>
  <si>
    <t>10GCE</t>
  </si>
  <si>
    <t>11GCE</t>
  </si>
  <si>
    <t>12GCE</t>
  </si>
  <si>
    <t>13GCE</t>
  </si>
  <si>
    <t>14GCE</t>
  </si>
  <si>
    <t>15GCE</t>
  </si>
  <si>
    <t>16GCE</t>
  </si>
  <si>
    <t>17GCE</t>
  </si>
  <si>
    <t>18GCE</t>
  </si>
  <si>
    <t>19GCE</t>
  </si>
  <si>
    <t>20GCE</t>
  </si>
  <si>
    <t>21GCE</t>
  </si>
  <si>
    <t>22GCE</t>
  </si>
  <si>
    <t>23GCE</t>
  </si>
  <si>
    <t>24GCE</t>
  </si>
  <si>
    <t>25GCE</t>
  </si>
  <si>
    <t>26GCE</t>
  </si>
  <si>
    <t>27GCE</t>
  </si>
  <si>
    <t>28GCE</t>
  </si>
  <si>
    <t>29GCE</t>
  </si>
  <si>
    <t>30GCE</t>
  </si>
  <si>
    <t>Dall’audizione personale del RPCT con il Referente dell’Ufficio Gare, Contratti ed Economato è emerso che quest'ultimo non ritiene ALTO il rischio inerente l'iter di nomina delle Commissioni, poiché l'Ufficio si limita a richiedere i curricula ad istituzioni pubbliche. Si fa rilevare, tuttavia, che anche la scelta delle istituzioni pubbliche da consultare è processo non scevro da rischi corruttivi; pertanto, si ritiene il processo a rischio MEDIO</t>
  </si>
  <si>
    <t xml:space="preserve">Dall’audizione personale del RPCT con il Referente dell’Ufficio Gare, Contratti ed Economato è emerso che quest'ultimo ritiene ALTO il rischio inerente il processo "Gestione del magazzino", poiché manca, ad oggi, una procedura informatica di carico e scarico della merce in dotazione. L'attivazione di tale procedura è collegata al nuovo sistema informativo, attualmente in corso di implementazione. La misura è realisticamente attuabile nel corso dell'anno 2022. </t>
  </si>
  <si>
    <t>Dall’audizione personale del RPCT con il Referente dell’Ufficio Gare, Contratti ed Economato è emerso che quest'ultimo ritiene BASSO il rischio riferito alle procedure MEPA, siccome interamente informatizzate ed automatizzate</t>
  </si>
  <si>
    <t>Dall’audizione personale del RPCT con il Referente dell’Ufficio Gare, Contratti ed Economato è emerso che quest'ultimo ritiene ALTO il rischio riferito alle Procedure in economia di servizi forniture e lavori al di fuori del MEPA</t>
  </si>
  <si>
    <t>GCE</t>
  </si>
  <si>
    <t>Dall’audizione personale del RPCT con il Referente dell’Ufficio Bilancio, Contabilità e Tributi è emerso che quest'ultimo ritiene BASSO il rischio riferito al c.d. CICLO ATTIVO, siccome l’Ente non incassa somme in contanti;tutto viene introitato mediante SIOPE, un sistema informatico intercettato dalla Banca d'Italia,  che interloquisce con il tesoriere dell’Ente; inoltre, sussiste un controllo continuo da parte del Collegio dei Revisori</t>
  </si>
  <si>
    <t>Dall’audizione personale del RPCT con il Referente dell’Ufficio Bilancio, Contabilità e Tributi è emerso che quest'ultimo ritiene BASSO il rischio riferito al c.d. CICLO PASSIVO, siccome tutto parte da un formale impegno dispesa a cui non può che seguire fattura elettronica; questa è passata al MEF mediante il sistema diinterscambio SDI, che la smista all’Ente. La piattaforma PCC attende il flusso di ritorno, siccome il mandato di pagamento dell’Ente viaggia su SIOPE, e il PCC vede quante fatture ci sono e quante sono state pagate.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</si>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</sst>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9C65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Book Antiqua"/>
      <family val="1"/>
    </font>
    <font>
      <sz val="10"/>
      <name val="Arial"/>
      <family val="2"/>
    </font>
    <font>
      <sz val="9"/>
      <color theme="1"/>
      <name val="Book Antiqua"/>
      <family val="1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indexed="8"/>
      <name val="Book Antiqua"/>
      <family val="1"/>
    </font>
    <font>
      <sz val="9"/>
      <color rgb="FF000000"/>
      <name val="Book Antiqua"/>
      <family val="1"/>
    </font>
    <font>
      <sz val="9"/>
      <color rgb="FFFF0000"/>
      <name val="Arial"/>
      <family val="2"/>
    </font>
    <font>
      <b/>
      <sz val="9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66092"/>
      </patternFill>
    </fill>
    <fill>
      <patternFill patternType="solid">
        <fgColor rgb="FFDCE6F1"/>
      </patternFill>
    </fill>
    <fill>
      <patternFill patternType="solid">
        <fgColor rgb="FFB8CCE4"/>
      </patternFill>
    </fill>
    <fill>
      <patternFill patternType="solid">
        <fgColor rgb="FFE6B8B7"/>
      </patternFill>
    </fill>
    <fill>
      <patternFill patternType="solid">
        <fgColor rgb="FFFFFF00"/>
      </patternFill>
    </fill>
    <fill>
      <patternFill patternType="solid">
        <fgColor rgb="FFC5D9F1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rgb="FF16365C"/>
      </left>
      <right/>
      <top style="thin">
        <color rgb="FF16365C"/>
      </top>
      <bottom style="thin">
        <color rgb="FF16365C"/>
      </bottom>
      <diagonal/>
    </border>
    <border>
      <left/>
      <right style="thin">
        <color rgb="FF16365C"/>
      </right>
      <top style="thin">
        <color rgb="FF16365C"/>
      </top>
      <bottom style="thin">
        <color rgb="FF16365C"/>
      </bottom>
      <diagonal/>
    </border>
    <border>
      <left/>
      <right/>
      <top style="thin">
        <color rgb="FF16365C"/>
      </top>
      <bottom style="thin">
        <color rgb="FF16365C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0" borderId="0"/>
    <xf numFmtId="0" fontId="3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0" borderId="0"/>
  </cellStyleXfs>
  <cellXfs count="176">
    <xf numFmtId="0" fontId="0" fillId="0" borderId="0" xfId="0"/>
    <xf numFmtId="49" fontId="6" fillId="2" borderId="1" xfId="1" applyNumberFormat="1" applyFont="1" applyBorder="1" applyAlignment="1">
      <alignment wrapText="1"/>
    </xf>
    <xf numFmtId="0" fontId="9" fillId="0" borderId="0" xfId="0" applyFont="1"/>
    <xf numFmtId="0" fontId="1" fillId="6" borderId="5" xfId="5" applyBorder="1"/>
    <xf numFmtId="0" fontId="12" fillId="7" borderId="5" xfId="6" applyFont="1" applyBorder="1"/>
    <xf numFmtId="0" fontId="1" fillId="10" borderId="5" xfId="8" applyBorder="1"/>
    <xf numFmtId="0" fontId="0" fillId="0" borderId="0" xfId="0" applyAlignment="1">
      <alignment horizontal="center"/>
    </xf>
    <xf numFmtId="2" fontId="1" fillId="10" borderId="0" xfId="8" applyNumberFormat="1"/>
    <xf numFmtId="2" fontId="1" fillId="6" borderId="0" xfId="5" applyNumberFormat="1"/>
    <xf numFmtId="2" fontId="12" fillId="7" borderId="0" xfId="6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10" borderId="0" xfId="8" applyAlignment="1">
      <alignment horizontal="left"/>
    </xf>
    <xf numFmtId="0" fontId="1" fillId="6" borderId="0" xfId="5" applyAlignment="1">
      <alignment horizontal="left"/>
    </xf>
    <xf numFmtId="0" fontId="7" fillId="7" borderId="0" xfId="6" applyAlignment="1">
      <alignment horizontal="left"/>
    </xf>
    <xf numFmtId="0" fontId="8" fillId="0" borderId="0" xfId="7" applyFill="1" applyAlignment="1">
      <alignment horizontal="left"/>
    </xf>
    <xf numFmtId="0" fontId="11" fillId="0" borderId="0" xfId="0" applyFont="1" applyBorder="1" applyAlignment="1">
      <alignment horizontal="left"/>
    </xf>
    <xf numFmtId="0" fontId="3" fillId="11" borderId="0" xfId="0" applyFont="1" applyFill="1"/>
    <xf numFmtId="0" fontId="25" fillId="14" borderId="7" xfId="0" applyFont="1" applyFill="1" applyBorder="1" applyAlignment="1">
      <alignment horizontal="center" wrapText="1"/>
    </xf>
    <xf numFmtId="0" fontId="24" fillId="14" borderId="7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24" fillId="15" borderId="7" xfId="0" applyFont="1" applyFill="1" applyBorder="1" applyAlignment="1">
      <alignment horizontal="center" wrapText="1"/>
    </xf>
    <xf numFmtId="0" fontId="25" fillId="17" borderId="7" xfId="0" applyFont="1" applyFill="1" applyBorder="1" applyAlignment="1">
      <alignment horizontal="center" wrapText="1"/>
    </xf>
    <xf numFmtId="0" fontId="27" fillId="12" borderId="7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left" wrapText="1"/>
    </xf>
    <xf numFmtId="0" fontId="29" fillId="12" borderId="7" xfId="0" applyFont="1" applyFill="1" applyBorder="1" applyAlignment="1">
      <alignment horizontal="center" wrapText="1"/>
    </xf>
    <xf numFmtId="0" fontId="5" fillId="13" borderId="7" xfId="0" applyFont="1" applyFill="1" applyBorder="1" applyAlignment="1">
      <alignment horizontal="center"/>
    </xf>
    <xf numFmtId="0" fontId="5" fillId="13" borderId="7" xfId="0" applyFont="1" applyFill="1" applyBorder="1"/>
    <xf numFmtId="49" fontId="3" fillId="4" borderId="7" xfId="3" applyNumberFormat="1" applyFont="1" applyBorder="1" applyAlignment="1">
      <alignment wrapText="1"/>
    </xf>
    <xf numFmtId="49" fontId="6" fillId="2" borderId="7" xfId="1" applyNumberFormat="1" applyFont="1" applyBorder="1" applyAlignment="1">
      <alignment wrapText="1"/>
    </xf>
    <xf numFmtId="49" fontId="3" fillId="5" borderId="7" xfId="4" applyNumberFormat="1" applyFont="1" applyBorder="1" applyAlignment="1">
      <alignment wrapText="1"/>
    </xf>
    <xf numFmtId="49" fontId="5" fillId="14" borderId="7" xfId="4" applyNumberFormat="1" applyFont="1" applyFill="1" applyBorder="1" applyAlignment="1">
      <alignment horizontal="center" wrapText="1"/>
    </xf>
    <xf numFmtId="0" fontId="16" fillId="11" borderId="7" xfId="0" applyFont="1" applyFill="1" applyBorder="1" applyAlignment="1">
      <alignment horizontal="left" vertical="top" wrapText="1"/>
    </xf>
    <xf numFmtId="2" fontId="3" fillId="11" borderId="7" xfId="0" applyNumberFormat="1" applyFont="1" applyFill="1" applyBorder="1"/>
    <xf numFmtId="0" fontId="18" fillId="11" borderId="7" xfId="0" applyFont="1" applyFill="1" applyBorder="1"/>
    <xf numFmtId="0" fontId="19" fillId="11" borderId="7" xfId="0" applyFont="1" applyFill="1" applyBorder="1"/>
    <xf numFmtId="0" fontId="22" fillId="11" borderId="7" xfId="0" applyFont="1" applyFill="1" applyBorder="1"/>
    <xf numFmtId="2" fontId="17" fillId="2" borderId="7" xfId="1" applyNumberFormat="1" applyFont="1" applyBorder="1"/>
    <xf numFmtId="0" fontId="3" fillId="0" borderId="7" xfId="0" applyFont="1" applyBorder="1"/>
    <xf numFmtId="2" fontId="3" fillId="0" borderId="7" xfId="0" applyNumberFormat="1" applyFont="1" applyBorder="1"/>
    <xf numFmtId="0" fontId="18" fillId="0" borderId="7" xfId="0" applyFont="1" applyBorder="1"/>
    <xf numFmtId="0" fontId="19" fillId="0" borderId="7" xfId="0" applyFont="1" applyBorder="1"/>
    <xf numFmtId="0" fontId="25" fillId="14" borderId="8" xfId="0" applyFont="1" applyFill="1" applyBorder="1" applyAlignment="1">
      <alignment horizontal="center" wrapText="1"/>
    </xf>
    <xf numFmtId="0" fontId="3" fillId="11" borderId="7" xfId="0" applyFont="1" applyFill="1" applyBorder="1" applyAlignment="1">
      <alignment horizontal="center"/>
    </xf>
    <xf numFmtId="49" fontId="5" fillId="14" borderId="12" xfId="4" applyNumberFormat="1" applyFont="1" applyFill="1" applyBorder="1" applyAlignment="1">
      <alignment horizontal="center" wrapText="1"/>
    </xf>
    <xf numFmtId="0" fontId="16" fillId="0" borderId="7" xfId="0" applyFont="1" applyBorder="1" applyAlignment="1">
      <alignment horizontal="left" vertical="top" wrapText="1"/>
    </xf>
    <xf numFmtId="0" fontId="22" fillId="0" borderId="7" xfId="0" applyFont="1" applyBorder="1"/>
    <xf numFmtId="0" fontId="3" fillId="3" borderId="7" xfId="2" applyFont="1" applyBorder="1"/>
    <xf numFmtId="0" fontId="3" fillId="6" borderId="7" xfId="5" applyFont="1" applyBorder="1"/>
    <xf numFmtId="0" fontId="3" fillId="11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11" applyFont="1" applyBorder="1"/>
    <xf numFmtId="0" fontId="36" fillId="19" borderId="16" xfId="10" applyFont="1" applyFill="1" applyBorder="1" applyAlignment="1">
      <alignment horizontal="left" vertical="top" wrapText="1"/>
    </xf>
    <xf numFmtId="0" fontId="36" fillId="0" borderId="16" xfId="10" applyFont="1" applyFill="1" applyBorder="1" applyAlignment="1">
      <alignment horizontal="left" vertical="top" wrapText="1"/>
    </xf>
    <xf numFmtId="0" fontId="36" fillId="0" borderId="0" xfId="10" applyFont="1" applyFill="1" applyBorder="1" applyAlignment="1">
      <alignment horizontal="left" vertical="top"/>
    </xf>
    <xf numFmtId="2" fontId="18" fillId="24" borderId="7" xfId="1" applyNumberFormat="1" applyFont="1" applyFill="1" applyBorder="1"/>
    <xf numFmtId="49" fontId="3" fillId="4" borderId="1" xfId="12" applyNumberFormat="1" applyFont="1" applyBorder="1" applyAlignment="1">
      <alignment wrapText="1"/>
    </xf>
    <xf numFmtId="49" fontId="3" fillId="5" borderId="1" xfId="13" applyNumberFormat="1" applyFont="1" applyBorder="1" applyAlignment="1">
      <alignment wrapText="1"/>
    </xf>
    <xf numFmtId="0" fontId="3" fillId="0" borderId="0" xfId="11" applyFont="1"/>
    <xf numFmtId="0" fontId="3" fillId="0" borderId="1" xfId="11" applyFont="1" applyBorder="1"/>
    <xf numFmtId="0" fontId="3" fillId="0" borderId="1" xfId="11" applyFont="1" applyBorder="1" applyAlignment="1">
      <alignment wrapText="1"/>
    </xf>
    <xf numFmtId="2" fontId="3" fillId="0" borderId="1" xfId="11" applyNumberFormat="1" applyFont="1" applyBorder="1"/>
    <xf numFmtId="0" fontId="18" fillId="0" borderId="1" xfId="11" applyFont="1" applyBorder="1"/>
    <xf numFmtId="0" fontId="19" fillId="0" borderId="1" xfId="11" applyFont="1" applyBorder="1"/>
    <xf numFmtId="0" fontId="13" fillId="0" borderId="1" xfId="11" applyFont="1" applyBorder="1"/>
    <xf numFmtId="0" fontId="3" fillId="13" borderId="1" xfId="11" applyFont="1" applyFill="1" applyBorder="1" applyAlignment="1">
      <alignment horizontal="center"/>
    </xf>
    <xf numFmtId="0" fontId="38" fillId="19" borderId="17" xfId="10" applyFont="1" applyFill="1" applyBorder="1" applyAlignment="1">
      <alignment horizontal="left" vertical="top" wrapText="1"/>
    </xf>
    <xf numFmtId="0" fontId="38" fillId="0" borderId="17" xfId="10" applyFont="1" applyFill="1" applyBorder="1" applyAlignment="1">
      <alignment horizontal="left" vertical="top" wrapText="1"/>
    </xf>
    <xf numFmtId="0" fontId="38" fillId="0" borderId="17" xfId="10" applyFont="1" applyFill="1" applyBorder="1" applyAlignment="1">
      <alignment horizontal="left" vertical="top"/>
    </xf>
    <xf numFmtId="0" fontId="30" fillId="19" borderId="17" xfId="10" applyFont="1" applyFill="1" applyBorder="1" applyAlignment="1">
      <alignment horizontal="center" wrapText="1"/>
    </xf>
    <xf numFmtId="0" fontId="18" fillId="20" borderId="17" xfId="10" applyFont="1" applyFill="1" applyBorder="1" applyAlignment="1">
      <alignment horizontal="left" vertical="center" wrapText="1"/>
    </xf>
    <xf numFmtId="0" fontId="30" fillId="2" borderId="17" xfId="10" applyFont="1" applyFill="1" applyBorder="1" applyAlignment="1">
      <alignment horizontal="left" vertical="center" wrapText="1"/>
    </xf>
    <xf numFmtId="0" fontId="18" fillId="21" borderId="17" xfId="10" applyFont="1" applyFill="1" applyBorder="1" applyAlignment="1">
      <alignment horizontal="left" vertical="center" wrapText="1"/>
    </xf>
    <xf numFmtId="0" fontId="30" fillId="23" borderId="17" xfId="10" applyFont="1" applyFill="1" applyBorder="1" applyAlignment="1">
      <alignment horizontal="center" wrapText="1"/>
    </xf>
    <xf numFmtId="0" fontId="18" fillId="0" borderId="17" xfId="14" applyFont="1" applyBorder="1"/>
    <xf numFmtId="0" fontId="39" fillId="0" borderId="17" xfId="14" applyFont="1" applyBorder="1" applyAlignment="1">
      <alignment horizontal="center" vertical="center" wrapText="1"/>
    </xf>
    <xf numFmtId="0" fontId="3" fillId="0" borderId="17" xfId="14" applyFont="1" applyBorder="1"/>
    <xf numFmtId="0" fontId="3" fillId="24" borderId="17" xfId="14" applyFont="1" applyFill="1" applyBorder="1"/>
    <xf numFmtId="0" fontId="18" fillId="24" borderId="17" xfId="14" applyFont="1" applyFill="1" applyBorder="1"/>
    <xf numFmtId="0" fontId="19" fillId="0" borderId="17" xfId="14" applyFont="1" applyBorder="1"/>
    <xf numFmtId="0" fontId="13" fillId="0" borderId="17" xfId="14" applyFont="1" applyBorder="1"/>
    <xf numFmtId="0" fontId="39" fillId="0" borderId="17" xfId="14" applyFont="1" applyFill="1" applyBorder="1" applyAlignment="1">
      <alignment horizontal="center" vertical="center" wrapText="1"/>
    </xf>
    <xf numFmtId="0" fontId="3" fillId="11" borderId="17" xfId="14" applyFont="1" applyFill="1" applyBorder="1"/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11" borderId="7" xfId="0" applyFont="1" applyFill="1" applyBorder="1" applyAlignment="1">
      <alignment horizontal="left" vertical="top" wrapText="1"/>
    </xf>
    <xf numFmtId="0" fontId="13" fillId="11" borderId="7" xfId="0" applyFont="1" applyFill="1" applyBorder="1"/>
    <xf numFmtId="0" fontId="5" fillId="9" borderId="7" xfId="0" applyFont="1" applyFill="1" applyBorder="1"/>
    <xf numFmtId="0" fontId="3" fillId="0" borderId="7" xfId="0" applyFont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4" borderId="0" xfId="0" applyFont="1" applyFill="1"/>
    <xf numFmtId="0" fontId="39" fillId="11" borderId="17" xfId="14" applyFont="1" applyFill="1" applyBorder="1" applyAlignment="1">
      <alignment horizontal="center" vertical="center" wrapText="1"/>
    </xf>
    <xf numFmtId="0" fontId="5" fillId="11" borderId="17" xfId="14" applyFont="1" applyFill="1" applyBorder="1" applyAlignment="1">
      <alignment horizontal="right"/>
    </xf>
    <xf numFmtId="0" fontId="18" fillId="11" borderId="17" xfId="14" applyFont="1" applyFill="1" applyBorder="1"/>
    <xf numFmtId="0" fontId="19" fillId="11" borderId="17" xfId="14" applyFont="1" applyFill="1" applyBorder="1"/>
    <xf numFmtId="0" fontId="13" fillId="11" borderId="17" xfId="14" applyFont="1" applyFill="1" applyBorder="1"/>
    <xf numFmtId="0" fontId="5" fillId="11" borderId="17" xfId="14" applyFont="1" applyFill="1" applyBorder="1"/>
    <xf numFmtId="0" fontId="3" fillId="11" borderId="7" xfId="0" applyFont="1" applyFill="1" applyBorder="1" applyAlignment="1">
      <alignment wrapText="1"/>
    </xf>
    <xf numFmtId="0" fontId="18" fillId="11" borderId="7" xfId="0" applyFont="1" applyFill="1" applyBorder="1" applyAlignment="1">
      <alignment wrapText="1"/>
    </xf>
    <xf numFmtId="2" fontId="18" fillId="11" borderId="7" xfId="0" applyNumberFormat="1" applyFont="1" applyFill="1" applyBorder="1"/>
    <xf numFmtId="0" fontId="18" fillId="11" borderId="0" xfId="0" applyFont="1" applyFill="1"/>
    <xf numFmtId="0" fontId="18" fillId="11" borderId="7" xfId="0" applyFont="1" applyFill="1" applyBorder="1" applyAlignment="1">
      <alignment horizontal="left" vertical="top" wrapText="1"/>
    </xf>
    <xf numFmtId="2" fontId="17" fillId="24" borderId="7" xfId="1" applyNumberFormat="1" applyFont="1" applyFill="1" applyBorder="1"/>
    <xf numFmtId="0" fontId="3" fillId="24" borderId="7" xfId="0" applyFont="1" applyFill="1" applyBorder="1"/>
    <xf numFmtId="2" fontId="3" fillId="24" borderId="7" xfId="0" applyNumberFormat="1" applyFont="1" applyFill="1" applyBorder="1"/>
    <xf numFmtId="49" fontId="5" fillId="25" borderId="7" xfId="4" applyNumberFormat="1" applyFont="1" applyFill="1" applyBorder="1" applyAlignment="1">
      <alignment horizontal="center" wrapText="1"/>
    </xf>
    <xf numFmtId="0" fontId="3" fillId="11" borderId="1" xfId="11" applyFont="1" applyFill="1" applyBorder="1"/>
    <xf numFmtId="0" fontId="3" fillId="11" borderId="1" xfId="11" applyFont="1" applyFill="1" applyBorder="1" applyAlignment="1">
      <alignment wrapText="1"/>
    </xf>
    <xf numFmtId="2" fontId="3" fillId="11" borderId="1" xfId="11" applyNumberFormat="1" applyFont="1" applyFill="1" applyBorder="1"/>
    <xf numFmtId="0" fontId="18" fillId="11" borderId="1" xfId="11" applyFont="1" applyFill="1" applyBorder="1"/>
    <xf numFmtId="0" fontId="19" fillId="11" borderId="1" xfId="11" applyFont="1" applyFill="1" applyBorder="1"/>
    <xf numFmtId="0" fontId="13" fillId="11" borderId="1" xfId="11" applyFont="1" applyFill="1" applyBorder="1"/>
    <xf numFmtId="0" fontId="3" fillId="11" borderId="0" xfId="11" applyFont="1" applyFill="1"/>
    <xf numFmtId="2" fontId="17" fillId="24" borderId="1" xfId="1" applyNumberFormat="1" applyFont="1" applyFill="1" applyBorder="1"/>
    <xf numFmtId="49" fontId="6" fillId="24" borderId="1" xfId="1" applyNumberFormat="1" applyFont="1" applyFill="1" applyBorder="1" applyAlignment="1">
      <alignment wrapText="1"/>
    </xf>
    <xf numFmtId="0" fontId="14" fillId="11" borderId="7" xfId="0" applyFont="1" applyFill="1" applyBorder="1" applyAlignment="1">
      <alignment horizontal="left" vertical="top" wrapText="1"/>
    </xf>
    <xf numFmtId="0" fontId="14" fillId="11" borderId="7" xfId="0" applyFont="1" applyFill="1" applyBorder="1" applyAlignment="1">
      <alignment vertical="top" wrapText="1"/>
    </xf>
    <xf numFmtId="49" fontId="6" fillId="24" borderId="7" xfId="1" applyNumberFormat="1" applyFont="1" applyFill="1" applyBorder="1" applyAlignment="1">
      <alignment wrapText="1"/>
    </xf>
    <xf numFmtId="2" fontId="17" fillId="24" borderId="7" xfId="1" applyNumberFormat="1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4" fillId="11" borderId="7" xfId="9" applyFont="1" applyFill="1" applyBorder="1" applyAlignment="1">
      <alignment horizontal="left" vertical="top" wrapText="1"/>
    </xf>
    <xf numFmtId="0" fontId="20" fillId="11" borderId="7" xfId="9" applyFont="1" applyFill="1" applyBorder="1" applyAlignment="1">
      <alignment horizontal="left" vertical="top" wrapText="1"/>
    </xf>
    <xf numFmtId="0" fontId="3" fillId="11" borderId="0" xfId="0" applyFont="1" applyFill="1" applyAlignment="1">
      <alignment horizontal="center"/>
    </xf>
    <xf numFmtId="49" fontId="30" fillId="25" borderId="7" xfId="4" applyNumberFormat="1" applyFont="1" applyFill="1" applyBorder="1" applyAlignment="1">
      <alignment horizontal="center" wrapText="1"/>
    </xf>
    <xf numFmtId="0" fontId="0" fillId="0" borderId="1" xfId="0" applyBorder="1"/>
    <xf numFmtId="2" fontId="2" fillId="2" borderId="1" xfId="1" applyNumberFormat="1" applyBorder="1"/>
    <xf numFmtId="2" fontId="0" fillId="0" borderId="1" xfId="0" applyNumberFormat="1" applyBorder="1"/>
    <xf numFmtId="0" fontId="40" fillId="0" borderId="18" xfId="0" applyFont="1" applyBorder="1"/>
    <xf numFmtId="0" fontId="41" fillId="0" borderId="18" xfId="0" applyFont="1" applyBorder="1"/>
    <xf numFmtId="0" fontId="42" fillId="0" borderId="18" xfId="0" applyFont="1" applyBorder="1"/>
    <xf numFmtId="0" fontId="3" fillId="26" borderId="0" xfId="0" applyFont="1" applyFill="1"/>
    <xf numFmtId="0" fontId="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/>
    </xf>
    <xf numFmtId="0" fontId="30" fillId="18" borderId="17" xfId="10" applyFont="1" applyFill="1" applyBorder="1" applyAlignment="1">
      <alignment horizontal="left" vertical="top" wrapText="1"/>
    </xf>
    <xf numFmtId="0" fontId="18" fillId="19" borderId="17" xfId="10" applyFont="1" applyFill="1" applyBorder="1" applyAlignment="1">
      <alignment horizontal="left" wrapText="1"/>
    </xf>
    <xf numFmtId="0" fontId="38" fillId="0" borderId="17" xfId="10" applyFont="1" applyFill="1" applyBorder="1" applyAlignment="1">
      <alignment horizontal="left" vertical="top" wrapText="1"/>
    </xf>
    <xf numFmtId="0" fontId="30" fillId="22" borderId="17" xfId="10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 wrapText="1"/>
    </xf>
    <xf numFmtId="0" fontId="5" fillId="9" borderId="7" xfId="0" applyFont="1" applyFill="1" applyBorder="1" applyAlignment="1">
      <alignment horizontal="center"/>
    </xf>
    <xf numFmtId="0" fontId="23" fillId="12" borderId="7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4" fillId="18" borderId="13" xfId="10" applyFont="1" applyFill="1" applyBorder="1" applyAlignment="1">
      <alignment horizontal="center" vertical="top" wrapText="1"/>
    </xf>
    <xf numFmtId="0" fontId="33" fillId="18" borderId="14" xfId="10" applyFont="1" applyFill="1" applyBorder="1" applyAlignment="1">
      <alignment horizontal="center" vertical="top" wrapText="1"/>
    </xf>
    <xf numFmtId="0" fontId="35" fillId="19" borderId="13" xfId="10" applyFont="1" applyFill="1" applyBorder="1" applyAlignment="1">
      <alignment horizontal="left" wrapText="1"/>
    </xf>
    <xf numFmtId="0" fontId="35" fillId="19" borderId="15" xfId="10" applyFont="1" applyFill="1" applyBorder="1" applyAlignment="1">
      <alignment horizontal="left" wrapText="1"/>
    </xf>
    <xf numFmtId="0" fontId="35" fillId="19" borderId="14" xfId="10" applyFont="1" applyFill="1" applyBorder="1" applyAlignment="1">
      <alignment horizontal="left" wrapText="1"/>
    </xf>
    <xf numFmtId="0" fontId="36" fillId="0" borderId="13" xfId="10" applyFont="1" applyFill="1" applyBorder="1" applyAlignment="1">
      <alignment horizontal="left" vertical="top" wrapText="1"/>
    </xf>
    <xf numFmtId="0" fontId="36" fillId="0" borderId="15" xfId="10" applyFont="1" applyFill="1" applyBorder="1" applyAlignment="1">
      <alignment horizontal="left" vertical="top" wrapText="1"/>
    </xf>
    <xf numFmtId="0" fontId="36" fillId="0" borderId="14" xfId="10" applyFont="1" applyFill="1" applyBorder="1" applyAlignment="1">
      <alignment horizontal="left" vertical="top" wrapText="1"/>
    </xf>
    <xf numFmtId="0" fontId="5" fillId="9" borderId="2" xfId="11" applyFont="1" applyFill="1" applyBorder="1" applyAlignment="1">
      <alignment horizontal="center"/>
    </xf>
    <xf numFmtId="0" fontId="5" fillId="9" borderId="3" xfId="11" applyFont="1" applyFill="1" applyBorder="1" applyAlignment="1">
      <alignment horizontal="center"/>
    </xf>
    <xf numFmtId="0" fontId="5" fillId="9" borderId="4" xfId="11" applyFont="1" applyFill="1" applyBorder="1" applyAlignment="1">
      <alignment horizontal="center"/>
    </xf>
    <xf numFmtId="0" fontId="23" fillId="1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15">
    <cellStyle name="20% - Colore 1" xfId="2" builtinId="30"/>
    <cellStyle name="20% - Colore 3" xfId="8" builtinId="38"/>
    <cellStyle name="20% - Colore 6" xfId="5" builtinId="50"/>
    <cellStyle name="40% - Colore 1" xfId="3" builtinId="31"/>
    <cellStyle name="40% - Colore 1 2" xfId="12"/>
    <cellStyle name="40% - Colore 2" xfId="4" builtinId="35"/>
    <cellStyle name="40% - Colore 2 2" xfId="13"/>
    <cellStyle name="60% - Colore 2" xfId="7" builtinId="36"/>
    <cellStyle name="Neutrale" xfId="6" builtinId="28"/>
    <cellStyle name="Normale" xfId="0" builtinId="0"/>
    <cellStyle name="Normale 2" xfId="9"/>
    <cellStyle name="Normale 2 2" xfId="11"/>
    <cellStyle name="Normale 2 3" xfId="14"/>
    <cellStyle name="Normale 3" xfId="10"/>
    <cellStyle name="Valore valido" xfId="1" builtinId="26"/>
  </cellStyles>
  <dxfs count="0"/>
  <tableStyles count="0" defaultTableStyle="TableStyleMedium2" defaultPivotStyle="PivotStyleLight16"/>
  <colors>
    <mruColors>
      <color rgb="FFCCFFCC"/>
      <color rgb="FFA3E0FF"/>
      <color rgb="FFFFE285"/>
      <color rgb="FFFFCF3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8" workbookViewId="0">
      <selection activeCell="C31" sqref="C31"/>
    </sheetView>
  </sheetViews>
  <sheetFormatPr defaultRowHeight="14.4" x14ac:dyDescent="0.3"/>
  <cols>
    <col min="1" max="1" width="13.44140625" style="14" customWidth="1"/>
    <col min="2" max="2" width="40.109375" style="17" bestFit="1" customWidth="1"/>
    <col min="3" max="3" width="10.5546875" style="17" customWidth="1"/>
    <col min="4" max="4" width="13" style="17" customWidth="1"/>
  </cols>
  <sheetData>
    <row r="1" spans="1:9" ht="15" x14ac:dyDescent="0.25">
      <c r="A1" s="150" t="s">
        <v>39</v>
      </c>
      <c r="B1" s="150"/>
    </row>
    <row r="2" spans="1:9" ht="16.5" x14ac:dyDescent="0.3">
      <c r="A2" s="15">
        <v>0</v>
      </c>
      <c r="B2" s="18"/>
    </row>
    <row r="3" spans="1:9" x14ac:dyDescent="0.3">
      <c r="A3" s="15">
        <v>1</v>
      </c>
      <c r="B3" s="18"/>
      <c r="D3" s="17" t="s">
        <v>12</v>
      </c>
    </row>
    <row r="4" spans="1:9" ht="16.5" x14ac:dyDescent="0.3">
      <c r="A4" s="15">
        <v>2</v>
      </c>
      <c r="B4" s="18"/>
      <c r="D4" s="19">
        <v>5</v>
      </c>
      <c r="E4" s="3">
        <f>$D4*E9</f>
        <v>5</v>
      </c>
      <c r="F4" s="4">
        <f>$D4*F9</f>
        <v>10</v>
      </c>
      <c r="G4" s="4">
        <f>$D4*G9</f>
        <v>15</v>
      </c>
      <c r="H4" s="4">
        <f>$D4*H9</f>
        <v>20</v>
      </c>
      <c r="I4" s="4">
        <f>$D4*I9</f>
        <v>25</v>
      </c>
    </row>
    <row r="5" spans="1:9" ht="16.5" x14ac:dyDescent="0.3">
      <c r="A5" s="15">
        <v>3</v>
      </c>
      <c r="B5" s="18"/>
      <c r="D5" s="19">
        <v>4</v>
      </c>
      <c r="E5" s="3">
        <f>$D5*E9</f>
        <v>4</v>
      </c>
      <c r="F5" s="4">
        <f>$D5*F9</f>
        <v>8</v>
      </c>
      <c r="G5" s="4">
        <f>$D5*G9</f>
        <v>12</v>
      </c>
      <c r="H5" s="4">
        <f>$D5*H9</f>
        <v>16</v>
      </c>
      <c r="I5" s="4">
        <f>$D5*I9</f>
        <v>20</v>
      </c>
    </row>
    <row r="6" spans="1:9" ht="16.5" x14ac:dyDescent="0.3">
      <c r="A6" s="15">
        <v>4</v>
      </c>
      <c r="B6" s="18"/>
      <c r="D6" s="19">
        <v>3</v>
      </c>
      <c r="E6" s="3">
        <f>$D6*E9</f>
        <v>3</v>
      </c>
      <c r="F6" s="4">
        <f>$D6*F9</f>
        <v>6</v>
      </c>
      <c r="G6" s="4">
        <f>$D6*G9</f>
        <v>9</v>
      </c>
      <c r="H6" s="4">
        <f>$D6*H9</f>
        <v>12</v>
      </c>
      <c r="I6" s="4">
        <f>$D6*I9</f>
        <v>15</v>
      </c>
    </row>
    <row r="7" spans="1:9" ht="16.5" x14ac:dyDescent="0.3">
      <c r="A7" s="15">
        <v>5</v>
      </c>
      <c r="B7" s="18"/>
      <c r="D7" s="19">
        <v>2</v>
      </c>
      <c r="E7" s="5">
        <f>$D7*E9</f>
        <v>2</v>
      </c>
      <c r="F7" s="3">
        <f>$D7*F9</f>
        <v>4</v>
      </c>
      <c r="G7" s="4">
        <f>$D7*G9</f>
        <v>6</v>
      </c>
      <c r="H7" s="4">
        <f>$D7*H9</f>
        <v>8</v>
      </c>
      <c r="I7" s="4">
        <f>$D7*I9</f>
        <v>10</v>
      </c>
    </row>
    <row r="8" spans="1:9" ht="15" x14ac:dyDescent="0.25">
      <c r="D8" s="19">
        <v>1</v>
      </c>
      <c r="E8" s="5">
        <f>$D8*E9</f>
        <v>1</v>
      </c>
      <c r="F8" s="5">
        <f>$D8*F9</f>
        <v>2</v>
      </c>
      <c r="G8" s="3">
        <f>$D8*G9</f>
        <v>3</v>
      </c>
      <c r="H8" s="3">
        <f>$D8*H9</f>
        <v>4</v>
      </c>
      <c r="I8" s="3">
        <f>$D8*I9</f>
        <v>5</v>
      </c>
    </row>
    <row r="9" spans="1:9" ht="15" x14ac:dyDescent="0.25">
      <c r="A9" s="150" t="s">
        <v>40</v>
      </c>
      <c r="B9" s="150"/>
      <c r="E9" s="2">
        <v>1</v>
      </c>
      <c r="F9" s="2">
        <v>2</v>
      </c>
      <c r="G9" s="2">
        <v>3</v>
      </c>
      <c r="H9" s="2">
        <v>4</v>
      </c>
      <c r="I9" s="2">
        <v>5</v>
      </c>
    </row>
    <row r="10" spans="1:9" ht="16.5" x14ac:dyDescent="0.3">
      <c r="A10" s="15">
        <v>0</v>
      </c>
      <c r="B10" s="18"/>
      <c r="E10" t="s">
        <v>13</v>
      </c>
    </row>
    <row r="11" spans="1:9" ht="16.5" x14ac:dyDescent="0.3">
      <c r="A11" s="15">
        <v>1</v>
      </c>
      <c r="B11" s="18"/>
    </row>
    <row r="12" spans="1:9" ht="16.5" x14ac:dyDescent="0.3">
      <c r="A12" s="15">
        <v>2</v>
      </c>
      <c r="B12" s="18"/>
      <c r="D12" s="20"/>
      <c r="E12" t="s">
        <v>15</v>
      </c>
      <c r="F12" s="6" t="s">
        <v>41</v>
      </c>
      <c r="G12" s="7">
        <v>0</v>
      </c>
      <c r="H12" s="6" t="s">
        <v>42</v>
      </c>
      <c r="I12" s="7">
        <v>2.99</v>
      </c>
    </row>
    <row r="13" spans="1:9" ht="16.5" x14ac:dyDescent="0.3">
      <c r="A13" s="15">
        <v>3</v>
      </c>
      <c r="B13" s="18"/>
      <c r="D13" s="21"/>
      <c r="E13" t="s">
        <v>16</v>
      </c>
      <c r="G13" s="8">
        <v>3</v>
      </c>
      <c r="I13" s="8">
        <v>5.99</v>
      </c>
    </row>
    <row r="14" spans="1:9" ht="16.5" x14ac:dyDescent="0.3">
      <c r="A14" s="15">
        <v>4</v>
      </c>
      <c r="B14" s="18"/>
      <c r="D14" s="22"/>
      <c r="E14" t="s">
        <v>17</v>
      </c>
      <c r="G14" s="9">
        <v>6</v>
      </c>
      <c r="I14" s="9">
        <v>25</v>
      </c>
    </row>
    <row r="15" spans="1:9" ht="16.5" x14ac:dyDescent="0.3">
      <c r="A15" s="15">
        <v>5</v>
      </c>
      <c r="B15" s="18"/>
      <c r="D15" s="23"/>
      <c r="E15" s="10"/>
    </row>
    <row r="16" spans="1:9" ht="16.5" x14ac:dyDescent="0.3">
      <c r="A16" s="16"/>
      <c r="B16" s="24"/>
      <c r="D16" s="23"/>
      <c r="E16" s="10"/>
    </row>
    <row r="17" spans="1:4" s="13" customFormat="1" ht="36" customHeight="1" x14ac:dyDescent="0.25">
      <c r="A17" s="31" t="s">
        <v>311</v>
      </c>
      <c r="B17" s="32" t="s">
        <v>310</v>
      </c>
      <c r="C17" s="33" t="s">
        <v>236</v>
      </c>
      <c r="D17" s="34" t="s">
        <v>388</v>
      </c>
    </row>
    <row r="18" spans="1:4" s="13" customFormat="1" ht="60" x14ac:dyDescent="0.25">
      <c r="A18" s="26" t="s">
        <v>237</v>
      </c>
      <c r="B18" s="27" t="s">
        <v>271</v>
      </c>
      <c r="C18" s="29">
        <v>30</v>
      </c>
      <c r="D18" s="30">
        <v>25</v>
      </c>
    </row>
    <row r="19" spans="1:4" s="13" customFormat="1" ht="15" customHeight="1" x14ac:dyDescent="0.3">
      <c r="A19" s="26" t="s">
        <v>655</v>
      </c>
      <c r="B19" s="27" t="s">
        <v>596</v>
      </c>
      <c r="C19" s="29">
        <v>30</v>
      </c>
      <c r="D19" s="30">
        <v>17</v>
      </c>
    </row>
    <row r="20" spans="1:4" s="13" customFormat="1" ht="15" customHeight="1" x14ac:dyDescent="0.25">
      <c r="A20" s="26" t="s">
        <v>598</v>
      </c>
      <c r="B20" s="27" t="s">
        <v>597</v>
      </c>
      <c r="C20" s="29">
        <v>6</v>
      </c>
      <c r="D20" s="30">
        <v>6</v>
      </c>
    </row>
    <row r="21" spans="1:4" s="13" customFormat="1" ht="15" customHeight="1" x14ac:dyDescent="0.25">
      <c r="A21" s="26" t="s">
        <v>272</v>
      </c>
      <c r="B21" s="27" t="s">
        <v>256</v>
      </c>
      <c r="C21" s="29">
        <v>13</v>
      </c>
      <c r="D21" s="30">
        <v>10</v>
      </c>
    </row>
    <row r="22" spans="1:4" s="13" customFormat="1" ht="15" customHeight="1" x14ac:dyDescent="0.3">
      <c r="A22" s="26" t="s">
        <v>284</v>
      </c>
      <c r="B22" s="27" t="s">
        <v>599</v>
      </c>
      <c r="C22" s="29">
        <v>5</v>
      </c>
      <c r="D22" s="30">
        <v>2</v>
      </c>
    </row>
    <row r="23" spans="1:4" s="13" customFormat="1" ht="35.25" customHeight="1" x14ac:dyDescent="0.25">
      <c r="A23" s="26" t="s">
        <v>373</v>
      </c>
      <c r="B23" s="27" t="s">
        <v>374</v>
      </c>
      <c r="C23" s="29">
        <v>9</v>
      </c>
      <c r="D23" s="30">
        <v>4</v>
      </c>
    </row>
    <row r="24" spans="1:4" s="13" customFormat="1" ht="48.75" customHeight="1" x14ac:dyDescent="0.25">
      <c r="A24" s="26" t="s">
        <v>423</v>
      </c>
      <c r="B24" s="27" t="s">
        <v>416</v>
      </c>
      <c r="C24" s="29">
        <v>13</v>
      </c>
      <c r="D24" s="30">
        <v>7</v>
      </c>
    </row>
    <row r="25" spans="1:4" s="13" customFormat="1" ht="15" customHeight="1" x14ac:dyDescent="0.3">
      <c r="A25" s="26" t="s">
        <v>359</v>
      </c>
      <c r="B25" s="27" t="s">
        <v>307</v>
      </c>
      <c r="C25" s="29">
        <v>36</v>
      </c>
      <c r="D25" s="30">
        <v>0</v>
      </c>
    </row>
    <row r="26" spans="1:4" s="13" customFormat="1" ht="28.8" x14ac:dyDescent="0.3">
      <c r="A26" s="26" t="s">
        <v>239</v>
      </c>
      <c r="B26" s="27" t="s">
        <v>308</v>
      </c>
      <c r="C26" s="29">
        <v>22</v>
      </c>
      <c r="D26" s="30">
        <v>0</v>
      </c>
    </row>
    <row r="27" spans="1:4" s="13" customFormat="1" ht="28.8" x14ac:dyDescent="0.3">
      <c r="A27" s="26" t="s">
        <v>601</v>
      </c>
      <c r="B27" s="27" t="s">
        <v>600</v>
      </c>
      <c r="C27" s="29">
        <v>24</v>
      </c>
      <c r="D27" s="30">
        <v>19</v>
      </c>
    </row>
    <row r="28" spans="1:4" s="13" customFormat="1" ht="15" customHeight="1" x14ac:dyDescent="0.3">
      <c r="A28" s="26" t="s">
        <v>291</v>
      </c>
      <c r="B28" s="27" t="s">
        <v>290</v>
      </c>
      <c r="C28" s="29">
        <v>14</v>
      </c>
      <c r="D28" s="30">
        <v>5</v>
      </c>
    </row>
    <row r="29" spans="1:4" s="13" customFormat="1" ht="15" customHeight="1" x14ac:dyDescent="0.3">
      <c r="A29" s="26" t="s">
        <v>238</v>
      </c>
      <c r="B29" s="27" t="s">
        <v>306</v>
      </c>
      <c r="C29" s="29">
        <v>13</v>
      </c>
      <c r="D29" s="30">
        <v>6</v>
      </c>
    </row>
    <row r="30" spans="1:4" s="13" customFormat="1" ht="15" customHeight="1" x14ac:dyDescent="0.3">
      <c r="A30" s="26" t="s">
        <v>240</v>
      </c>
      <c r="B30" s="27" t="s">
        <v>241</v>
      </c>
      <c r="C30" s="29">
        <v>14</v>
      </c>
      <c r="D30" s="30">
        <v>5</v>
      </c>
    </row>
    <row r="31" spans="1:4" s="13" customFormat="1" ht="28.8" x14ac:dyDescent="0.3">
      <c r="A31" s="26" t="s">
        <v>658</v>
      </c>
      <c r="B31" s="27" t="s">
        <v>602</v>
      </c>
      <c r="C31" s="29">
        <v>42</v>
      </c>
      <c r="D31" s="30">
        <v>31</v>
      </c>
    </row>
    <row r="32" spans="1:4" s="13" customFormat="1" x14ac:dyDescent="0.3">
      <c r="A32" s="26" t="s">
        <v>371</v>
      </c>
      <c r="B32" s="27" t="s">
        <v>372</v>
      </c>
      <c r="C32" s="29">
        <v>5</v>
      </c>
      <c r="D32" s="30">
        <v>4</v>
      </c>
    </row>
    <row r="33" spans="1:4" s="13" customFormat="1" x14ac:dyDescent="0.3">
      <c r="A33" s="26" t="s">
        <v>313</v>
      </c>
      <c r="B33" s="27" t="s">
        <v>258</v>
      </c>
      <c r="C33" s="29">
        <v>8</v>
      </c>
      <c r="D33" s="30">
        <v>8</v>
      </c>
    </row>
    <row r="34" spans="1:4" s="13" customFormat="1" ht="28.8" x14ac:dyDescent="0.3">
      <c r="A34" s="53" t="s">
        <v>415</v>
      </c>
      <c r="B34" s="27" t="s">
        <v>410</v>
      </c>
      <c r="C34" s="29">
        <v>5</v>
      </c>
      <c r="D34" s="30">
        <v>5</v>
      </c>
    </row>
    <row r="35" spans="1:4" s="13" customFormat="1" ht="19.5" customHeight="1" x14ac:dyDescent="0.3">
      <c r="A35" s="28"/>
      <c r="B35" s="35" t="s">
        <v>358</v>
      </c>
      <c r="C35" s="36">
        <f>SUM(C18:C34)</f>
        <v>289</v>
      </c>
      <c r="D35" s="36">
        <f>SUM(D18:D34)</f>
        <v>154</v>
      </c>
    </row>
  </sheetData>
  <mergeCells count="2">
    <mergeCell ref="A1:B1"/>
    <mergeCell ref="A9:B9"/>
  </mergeCells>
  <pageMargins left="0" right="0" top="0" bottom="0" header="0" footer="0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workbookViewId="0">
      <selection activeCell="J7" sqref="J7"/>
    </sheetView>
  </sheetViews>
  <sheetFormatPr defaultColWidth="9.109375" defaultRowHeight="12" x14ac:dyDescent="0.25"/>
  <cols>
    <col min="1" max="1" width="10.33203125" style="12" bestFit="1" customWidth="1"/>
    <col min="2" max="2" width="33.6640625" style="11" customWidth="1"/>
    <col min="3" max="8" width="5.554687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4.5546875" style="11" customWidth="1"/>
    <col min="20" max="16384" width="9.109375" style="11"/>
  </cols>
  <sheetData>
    <row r="2" spans="1:19" ht="30.75" customHeight="1" x14ac:dyDescent="0.25">
      <c r="A2" s="159" t="s">
        <v>308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ht="26.4" x14ac:dyDescent="0.25">
      <c r="A4" s="62" t="s">
        <v>118</v>
      </c>
      <c r="B4" s="56" t="s">
        <v>119</v>
      </c>
      <c r="C4" s="62">
        <v>1</v>
      </c>
      <c r="D4" s="62">
        <v>2</v>
      </c>
      <c r="E4" s="62">
        <v>1</v>
      </c>
      <c r="F4" s="62">
        <v>1</v>
      </c>
      <c r="G4" s="62">
        <v>1</v>
      </c>
      <c r="H4" s="62">
        <v>5</v>
      </c>
      <c r="I4" s="48">
        <f>SUM(C4:H4)/6</f>
        <v>1.8333333333333333</v>
      </c>
      <c r="J4" s="62">
        <v>1</v>
      </c>
      <c r="K4" s="62">
        <v>1</v>
      </c>
      <c r="L4" s="62">
        <v>0</v>
      </c>
      <c r="M4" s="62">
        <v>1</v>
      </c>
      <c r="N4" s="48">
        <f>SUM(J4:M4)/4</f>
        <v>0.75</v>
      </c>
      <c r="O4" s="50">
        <f>I4*N4</f>
        <v>1.375</v>
      </c>
      <c r="P4" s="51" t="str">
        <f t="shared" ref="P4:P17" si="0">IF(O4&lt;3, "basso","0")</f>
        <v>basso</v>
      </c>
      <c r="Q4" s="52" t="str">
        <f>IF(AND(O4&gt;3, O4&lt;6),"medio", "0")</f>
        <v>0</v>
      </c>
      <c r="R4" s="57" t="str">
        <f t="shared" ref="R4:R10" si="1">IF(O4&gt;6, "ALTO","0")</f>
        <v>0</v>
      </c>
      <c r="S4" s="42"/>
    </row>
    <row r="5" spans="1:19" ht="27" x14ac:dyDescent="0.2">
      <c r="A5" s="62" t="s">
        <v>120</v>
      </c>
      <c r="B5" s="56" t="s">
        <v>121</v>
      </c>
      <c r="C5" s="62">
        <v>1</v>
      </c>
      <c r="D5" s="62">
        <v>2</v>
      </c>
      <c r="E5" s="62">
        <v>1</v>
      </c>
      <c r="F5" s="62">
        <v>1</v>
      </c>
      <c r="G5" s="62">
        <v>1</v>
      </c>
      <c r="H5" s="62">
        <v>5</v>
      </c>
      <c r="I5" s="48">
        <f t="shared" ref="I5:I25" si="2">SUM(C5:H5)/6</f>
        <v>1.8333333333333333</v>
      </c>
      <c r="J5" s="62">
        <v>1</v>
      </c>
      <c r="K5" s="62">
        <v>1</v>
      </c>
      <c r="L5" s="62">
        <v>0</v>
      </c>
      <c r="M5" s="62">
        <v>1</v>
      </c>
      <c r="N5" s="48">
        <f t="shared" ref="N5:N25" si="3">SUM(J5:M5)/4</f>
        <v>0.75</v>
      </c>
      <c r="O5" s="50">
        <f t="shared" ref="O5:O25" si="4">I5*N5</f>
        <v>1.375</v>
      </c>
      <c r="P5" s="51" t="str">
        <f t="shared" si="0"/>
        <v>basso</v>
      </c>
      <c r="Q5" s="52" t="str">
        <f t="shared" ref="Q5:Q25" si="5">IF(AND(O5&gt;3, O5&lt;6),"medio", "0")</f>
        <v>0</v>
      </c>
      <c r="R5" s="57" t="str">
        <f t="shared" si="1"/>
        <v>0</v>
      </c>
      <c r="S5" s="42"/>
    </row>
    <row r="6" spans="1:19" ht="40.5" x14ac:dyDescent="0.2">
      <c r="A6" s="62" t="s">
        <v>122</v>
      </c>
      <c r="B6" s="56" t="s">
        <v>123</v>
      </c>
      <c r="C6" s="62">
        <v>1</v>
      </c>
      <c r="D6" s="62">
        <v>2</v>
      </c>
      <c r="E6" s="62">
        <v>1</v>
      </c>
      <c r="F6" s="62">
        <v>1</v>
      </c>
      <c r="G6" s="62">
        <v>1</v>
      </c>
      <c r="H6" s="62">
        <v>5</v>
      </c>
      <c r="I6" s="48">
        <f t="shared" si="2"/>
        <v>1.8333333333333333</v>
      </c>
      <c r="J6" s="62">
        <v>1</v>
      </c>
      <c r="K6" s="62">
        <v>1</v>
      </c>
      <c r="L6" s="62">
        <v>0</v>
      </c>
      <c r="M6" s="62">
        <v>1</v>
      </c>
      <c r="N6" s="48">
        <f t="shared" si="3"/>
        <v>0.75</v>
      </c>
      <c r="O6" s="50">
        <f t="shared" si="4"/>
        <v>1.375</v>
      </c>
      <c r="P6" s="51" t="str">
        <f t="shared" si="0"/>
        <v>basso</v>
      </c>
      <c r="Q6" s="52" t="str">
        <f t="shared" si="5"/>
        <v>0</v>
      </c>
      <c r="R6" s="57" t="str">
        <f t="shared" si="1"/>
        <v>0</v>
      </c>
      <c r="S6" s="42"/>
    </row>
    <row r="7" spans="1:19" ht="27" x14ac:dyDescent="0.2">
      <c r="A7" s="62" t="s">
        <v>124</v>
      </c>
      <c r="B7" s="56" t="s">
        <v>125</v>
      </c>
      <c r="C7" s="62">
        <v>1</v>
      </c>
      <c r="D7" s="62">
        <v>2</v>
      </c>
      <c r="E7" s="62">
        <v>1</v>
      </c>
      <c r="F7" s="62">
        <v>1</v>
      </c>
      <c r="G7" s="62">
        <v>1</v>
      </c>
      <c r="H7" s="62">
        <v>5</v>
      </c>
      <c r="I7" s="48">
        <f t="shared" si="2"/>
        <v>1.8333333333333333</v>
      </c>
      <c r="J7" s="62">
        <v>1</v>
      </c>
      <c r="K7" s="62">
        <v>1</v>
      </c>
      <c r="L7" s="62">
        <v>0</v>
      </c>
      <c r="M7" s="62">
        <v>1</v>
      </c>
      <c r="N7" s="48">
        <f t="shared" si="3"/>
        <v>0.75</v>
      </c>
      <c r="O7" s="50">
        <f t="shared" si="4"/>
        <v>1.375</v>
      </c>
      <c r="P7" s="51" t="str">
        <f t="shared" si="0"/>
        <v>basso</v>
      </c>
      <c r="Q7" s="52" t="str">
        <f t="shared" si="5"/>
        <v>0</v>
      </c>
      <c r="R7" s="57" t="str">
        <f t="shared" si="1"/>
        <v>0</v>
      </c>
      <c r="S7" s="42"/>
    </row>
    <row r="8" spans="1:19" ht="40.5" x14ac:dyDescent="0.2">
      <c r="A8" s="62" t="s">
        <v>126</v>
      </c>
      <c r="B8" s="56" t="s">
        <v>127</v>
      </c>
      <c r="C8" s="62">
        <v>1</v>
      </c>
      <c r="D8" s="62">
        <v>2</v>
      </c>
      <c r="E8" s="62">
        <v>1</v>
      </c>
      <c r="F8" s="62">
        <v>1</v>
      </c>
      <c r="G8" s="62">
        <v>1</v>
      </c>
      <c r="H8" s="62">
        <v>5</v>
      </c>
      <c r="I8" s="48">
        <f t="shared" si="2"/>
        <v>1.8333333333333333</v>
      </c>
      <c r="J8" s="62">
        <v>1</v>
      </c>
      <c r="K8" s="62">
        <v>1</v>
      </c>
      <c r="L8" s="62">
        <v>0</v>
      </c>
      <c r="M8" s="62">
        <v>1</v>
      </c>
      <c r="N8" s="48">
        <f>SUM(J8:M8)/4</f>
        <v>0.75</v>
      </c>
      <c r="O8" s="50">
        <f t="shared" si="4"/>
        <v>1.375</v>
      </c>
      <c r="P8" s="51" t="str">
        <f t="shared" si="0"/>
        <v>basso</v>
      </c>
      <c r="Q8" s="52" t="str">
        <f t="shared" si="5"/>
        <v>0</v>
      </c>
      <c r="R8" s="57" t="str">
        <f t="shared" si="1"/>
        <v>0</v>
      </c>
      <c r="S8" s="42"/>
    </row>
    <row r="9" spans="1:19" ht="27" x14ac:dyDescent="0.2">
      <c r="A9" s="62" t="s">
        <v>128</v>
      </c>
      <c r="B9" s="56" t="s">
        <v>129</v>
      </c>
      <c r="C9" s="62">
        <v>1</v>
      </c>
      <c r="D9" s="62">
        <v>2</v>
      </c>
      <c r="E9" s="62">
        <v>1</v>
      </c>
      <c r="F9" s="62">
        <v>1</v>
      </c>
      <c r="G9" s="62">
        <v>1</v>
      </c>
      <c r="H9" s="62">
        <v>5</v>
      </c>
      <c r="I9" s="48">
        <f t="shared" si="2"/>
        <v>1.8333333333333333</v>
      </c>
      <c r="J9" s="62">
        <v>1</v>
      </c>
      <c r="K9" s="62">
        <v>1</v>
      </c>
      <c r="L9" s="62">
        <v>0</v>
      </c>
      <c r="M9" s="62">
        <v>1</v>
      </c>
      <c r="N9" s="48">
        <f>SUM(J9:M9)/4</f>
        <v>0.75</v>
      </c>
      <c r="O9" s="50">
        <f>I9*N9</f>
        <v>1.375</v>
      </c>
      <c r="P9" s="51" t="str">
        <f t="shared" si="0"/>
        <v>basso</v>
      </c>
      <c r="Q9" s="52" t="str">
        <f t="shared" si="5"/>
        <v>0</v>
      </c>
      <c r="R9" s="57" t="str">
        <f t="shared" si="1"/>
        <v>0</v>
      </c>
      <c r="S9" s="42"/>
    </row>
    <row r="10" spans="1:19" ht="27" x14ac:dyDescent="0.2">
      <c r="A10" s="62" t="s">
        <v>130</v>
      </c>
      <c r="B10" s="56" t="s">
        <v>131</v>
      </c>
      <c r="C10" s="62">
        <v>1</v>
      </c>
      <c r="D10" s="62">
        <v>2</v>
      </c>
      <c r="E10" s="62">
        <v>1</v>
      </c>
      <c r="F10" s="62">
        <v>1</v>
      </c>
      <c r="G10" s="62">
        <v>1</v>
      </c>
      <c r="H10" s="62">
        <v>5</v>
      </c>
      <c r="I10" s="48">
        <f t="shared" si="2"/>
        <v>1.8333333333333333</v>
      </c>
      <c r="J10" s="62">
        <v>1</v>
      </c>
      <c r="K10" s="62">
        <v>1</v>
      </c>
      <c r="L10" s="62">
        <v>0</v>
      </c>
      <c r="M10" s="62">
        <v>1</v>
      </c>
      <c r="N10" s="48">
        <f t="shared" si="3"/>
        <v>0.75</v>
      </c>
      <c r="O10" s="50">
        <f t="shared" si="4"/>
        <v>1.375</v>
      </c>
      <c r="P10" s="51" t="str">
        <f t="shared" si="0"/>
        <v>basso</v>
      </c>
      <c r="Q10" s="52" t="str">
        <f t="shared" si="5"/>
        <v>0</v>
      </c>
      <c r="R10" s="57" t="str">
        <f t="shared" si="1"/>
        <v>0</v>
      </c>
      <c r="S10" s="42"/>
    </row>
    <row r="11" spans="1:19" ht="54" x14ac:dyDescent="0.2">
      <c r="A11" s="62" t="s">
        <v>132</v>
      </c>
      <c r="B11" s="56" t="s">
        <v>133</v>
      </c>
      <c r="C11" s="62">
        <v>1</v>
      </c>
      <c r="D11" s="62">
        <v>2</v>
      </c>
      <c r="E11" s="62">
        <v>1</v>
      </c>
      <c r="F11" s="62">
        <v>1</v>
      </c>
      <c r="G11" s="62">
        <v>1</v>
      </c>
      <c r="H11" s="62">
        <v>5</v>
      </c>
      <c r="I11" s="48">
        <f t="shared" si="2"/>
        <v>1.8333333333333333</v>
      </c>
      <c r="J11" s="62">
        <v>1</v>
      </c>
      <c r="K11" s="62">
        <v>1</v>
      </c>
      <c r="L11" s="62">
        <v>0</v>
      </c>
      <c r="M11" s="62">
        <v>1</v>
      </c>
      <c r="N11" s="48">
        <f t="shared" si="3"/>
        <v>0.75</v>
      </c>
      <c r="O11" s="50">
        <f t="shared" si="4"/>
        <v>1.375</v>
      </c>
      <c r="P11" s="51" t="str">
        <f t="shared" si="0"/>
        <v>basso</v>
      </c>
      <c r="Q11" s="52" t="str">
        <f t="shared" si="5"/>
        <v>0</v>
      </c>
      <c r="R11" s="57" t="str">
        <f>IF(O11&gt;6, "ALTO","0")</f>
        <v>0</v>
      </c>
      <c r="S11" s="42"/>
    </row>
    <row r="12" spans="1:19" ht="27" x14ac:dyDescent="0.2">
      <c r="A12" s="62" t="s">
        <v>134</v>
      </c>
      <c r="B12" s="56" t="s">
        <v>135</v>
      </c>
      <c r="C12" s="62">
        <v>1</v>
      </c>
      <c r="D12" s="62">
        <v>2</v>
      </c>
      <c r="E12" s="62">
        <v>1</v>
      </c>
      <c r="F12" s="62">
        <v>1</v>
      </c>
      <c r="G12" s="62">
        <v>1</v>
      </c>
      <c r="H12" s="62">
        <v>5</v>
      </c>
      <c r="I12" s="48">
        <f t="shared" si="2"/>
        <v>1.8333333333333333</v>
      </c>
      <c r="J12" s="62">
        <v>1</v>
      </c>
      <c r="K12" s="62">
        <v>1</v>
      </c>
      <c r="L12" s="62">
        <v>0</v>
      </c>
      <c r="M12" s="62">
        <v>1</v>
      </c>
      <c r="N12" s="48">
        <f>SUM(J12:M12)/4</f>
        <v>0.75</v>
      </c>
      <c r="O12" s="50">
        <f>I12*N12</f>
        <v>1.375</v>
      </c>
      <c r="P12" s="51" t="str">
        <f t="shared" si="0"/>
        <v>basso</v>
      </c>
      <c r="Q12" s="52" t="str">
        <f t="shared" si="5"/>
        <v>0</v>
      </c>
      <c r="R12" s="57" t="str">
        <f t="shared" ref="R12:R25" si="6">IF(O12&gt;6, "ALTO","0")</f>
        <v>0</v>
      </c>
      <c r="S12" s="42"/>
    </row>
    <row r="13" spans="1:19" ht="27" x14ac:dyDescent="0.2">
      <c r="A13" s="62" t="s">
        <v>136</v>
      </c>
      <c r="B13" s="56" t="s">
        <v>137</v>
      </c>
      <c r="C13" s="62">
        <v>1</v>
      </c>
      <c r="D13" s="62">
        <v>2</v>
      </c>
      <c r="E13" s="62">
        <v>1</v>
      </c>
      <c r="F13" s="62">
        <v>1</v>
      </c>
      <c r="G13" s="62">
        <v>1</v>
      </c>
      <c r="H13" s="62">
        <v>5</v>
      </c>
      <c r="I13" s="48">
        <f t="shared" si="2"/>
        <v>1.8333333333333333</v>
      </c>
      <c r="J13" s="62">
        <v>1</v>
      </c>
      <c r="K13" s="62">
        <v>1</v>
      </c>
      <c r="L13" s="62">
        <v>0</v>
      </c>
      <c r="M13" s="62">
        <v>1</v>
      </c>
      <c r="N13" s="48">
        <f>SUM(J13:M13)/4</f>
        <v>0.75</v>
      </c>
      <c r="O13" s="50">
        <f>I13*N13</f>
        <v>1.375</v>
      </c>
      <c r="P13" s="51" t="str">
        <f t="shared" si="0"/>
        <v>basso</v>
      </c>
      <c r="Q13" s="52" t="str">
        <f t="shared" si="5"/>
        <v>0</v>
      </c>
      <c r="R13" s="57" t="str">
        <f t="shared" si="6"/>
        <v>0</v>
      </c>
      <c r="S13" s="42"/>
    </row>
    <row r="14" spans="1:19" ht="40.5" x14ac:dyDescent="0.2">
      <c r="A14" s="62" t="s">
        <v>138</v>
      </c>
      <c r="B14" s="56" t="s">
        <v>139</v>
      </c>
      <c r="C14" s="62">
        <v>1</v>
      </c>
      <c r="D14" s="62">
        <v>2</v>
      </c>
      <c r="E14" s="62">
        <v>1</v>
      </c>
      <c r="F14" s="62">
        <v>1</v>
      </c>
      <c r="G14" s="62">
        <v>1</v>
      </c>
      <c r="H14" s="62">
        <v>5</v>
      </c>
      <c r="I14" s="48">
        <f t="shared" si="2"/>
        <v>1.8333333333333333</v>
      </c>
      <c r="J14" s="62">
        <v>1</v>
      </c>
      <c r="K14" s="62">
        <v>1</v>
      </c>
      <c r="L14" s="62">
        <v>0</v>
      </c>
      <c r="M14" s="62">
        <v>1</v>
      </c>
      <c r="N14" s="48">
        <f>SUM(J14:M14)/4</f>
        <v>0.75</v>
      </c>
      <c r="O14" s="50">
        <f>I14*N14</f>
        <v>1.375</v>
      </c>
      <c r="P14" s="51" t="str">
        <f t="shared" si="0"/>
        <v>basso</v>
      </c>
      <c r="Q14" s="52" t="str">
        <f t="shared" si="5"/>
        <v>0</v>
      </c>
      <c r="R14" s="57" t="str">
        <f t="shared" si="6"/>
        <v>0</v>
      </c>
      <c r="S14" s="42"/>
    </row>
    <row r="15" spans="1:19" ht="39.6" x14ac:dyDescent="0.25">
      <c r="A15" s="62" t="s">
        <v>140</v>
      </c>
      <c r="B15" s="56" t="s">
        <v>141</v>
      </c>
      <c r="C15" s="62">
        <v>1</v>
      </c>
      <c r="D15" s="62">
        <v>2</v>
      </c>
      <c r="E15" s="62">
        <v>1</v>
      </c>
      <c r="F15" s="62">
        <v>1</v>
      </c>
      <c r="G15" s="62">
        <v>1</v>
      </c>
      <c r="H15" s="62">
        <v>5</v>
      </c>
      <c r="I15" s="48">
        <f t="shared" si="2"/>
        <v>1.8333333333333333</v>
      </c>
      <c r="J15" s="62">
        <v>1</v>
      </c>
      <c r="K15" s="62">
        <v>1</v>
      </c>
      <c r="L15" s="62">
        <v>0</v>
      </c>
      <c r="M15" s="62">
        <v>1</v>
      </c>
      <c r="N15" s="48">
        <f>SUM(J15:M15)/4</f>
        <v>0.75</v>
      </c>
      <c r="O15" s="50">
        <f>I15*N15</f>
        <v>1.375</v>
      </c>
      <c r="P15" s="51" t="str">
        <f t="shared" si="0"/>
        <v>basso</v>
      </c>
      <c r="Q15" s="52" t="str">
        <f t="shared" si="5"/>
        <v>0</v>
      </c>
      <c r="R15" s="57" t="str">
        <f t="shared" si="6"/>
        <v>0</v>
      </c>
      <c r="S15" s="42"/>
    </row>
    <row r="16" spans="1:19" ht="79.2" x14ac:dyDescent="0.25">
      <c r="A16" s="62" t="s">
        <v>142</v>
      </c>
      <c r="B16" s="56" t="s">
        <v>143</v>
      </c>
      <c r="C16" s="62">
        <v>1</v>
      </c>
      <c r="D16" s="62">
        <v>2</v>
      </c>
      <c r="E16" s="62">
        <v>1</v>
      </c>
      <c r="F16" s="62">
        <v>1</v>
      </c>
      <c r="G16" s="62">
        <v>1</v>
      </c>
      <c r="H16" s="62">
        <v>5</v>
      </c>
      <c r="I16" s="48">
        <f t="shared" si="2"/>
        <v>1.8333333333333333</v>
      </c>
      <c r="J16" s="62">
        <v>1</v>
      </c>
      <c r="K16" s="62">
        <v>1</v>
      </c>
      <c r="L16" s="62">
        <v>0</v>
      </c>
      <c r="M16" s="62">
        <v>1</v>
      </c>
      <c r="N16" s="48">
        <f t="shared" si="3"/>
        <v>0.75</v>
      </c>
      <c r="O16" s="50">
        <f t="shared" si="4"/>
        <v>1.375</v>
      </c>
      <c r="P16" s="51" t="str">
        <f t="shared" si="0"/>
        <v>basso</v>
      </c>
      <c r="Q16" s="52" t="str">
        <f t="shared" si="5"/>
        <v>0</v>
      </c>
      <c r="R16" s="57" t="str">
        <f t="shared" si="6"/>
        <v>0</v>
      </c>
      <c r="S16" s="42"/>
    </row>
    <row r="17" spans="1:19" ht="13.2" x14ac:dyDescent="0.25">
      <c r="A17" s="62" t="s">
        <v>144</v>
      </c>
      <c r="B17" s="56" t="s">
        <v>145</v>
      </c>
      <c r="C17" s="62">
        <v>1</v>
      </c>
      <c r="D17" s="62">
        <v>2</v>
      </c>
      <c r="E17" s="62">
        <v>1</v>
      </c>
      <c r="F17" s="62">
        <v>1</v>
      </c>
      <c r="G17" s="62">
        <v>1</v>
      </c>
      <c r="H17" s="62">
        <v>5</v>
      </c>
      <c r="I17" s="48">
        <f t="shared" si="2"/>
        <v>1.8333333333333333</v>
      </c>
      <c r="J17" s="62">
        <v>1</v>
      </c>
      <c r="K17" s="62">
        <v>1</v>
      </c>
      <c r="L17" s="62">
        <v>0</v>
      </c>
      <c r="M17" s="62">
        <v>1</v>
      </c>
      <c r="N17" s="48">
        <f t="shared" si="3"/>
        <v>0.75</v>
      </c>
      <c r="O17" s="50">
        <f t="shared" si="4"/>
        <v>1.375</v>
      </c>
      <c r="P17" s="51" t="str">
        <f t="shared" si="0"/>
        <v>basso</v>
      </c>
      <c r="Q17" s="52" t="str">
        <f t="shared" si="5"/>
        <v>0</v>
      </c>
      <c r="R17" s="57" t="str">
        <f t="shared" si="6"/>
        <v>0</v>
      </c>
      <c r="S17" s="42"/>
    </row>
    <row r="18" spans="1:19" ht="26.4" x14ac:dyDescent="0.25">
      <c r="A18" s="62" t="s">
        <v>146</v>
      </c>
      <c r="B18" s="56" t="s">
        <v>147</v>
      </c>
      <c r="C18" s="62">
        <v>1</v>
      </c>
      <c r="D18" s="62">
        <v>2</v>
      </c>
      <c r="E18" s="62">
        <v>1</v>
      </c>
      <c r="F18" s="62">
        <v>1</v>
      </c>
      <c r="G18" s="62">
        <v>1</v>
      </c>
      <c r="H18" s="62">
        <v>5</v>
      </c>
      <c r="I18" s="48">
        <f t="shared" si="2"/>
        <v>1.8333333333333333</v>
      </c>
      <c r="J18" s="62">
        <v>1</v>
      </c>
      <c r="K18" s="62">
        <v>1</v>
      </c>
      <c r="L18" s="62">
        <v>0</v>
      </c>
      <c r="M18" s="62">
        <v>2</v>
      </c>
      <c r="N18" s="48">
        <f t="shared" si="3"/>
        <v>1</v>
      </c>
      <c r="O18" s="50">
        <f t="shared" si="4"/>
        <v>1.8333333333333333</v>
      </c>
      <c r="P18" s="51" t="str">
        <f>IF(O18&lt;3, "basso","0")</f>
        <v>basso</v>
      </c>
      <c r="Q18" s="52" t="str">
        <f t="shared" si="5"/>
        <v>0</v>
      </c>
      <c r="R18" s="57" t="str">
        <f t="shared" si="6"/>
        <v>0</v>
      </c>
      <c r="S18" s="42"/>
    </row>
    <row r="19" spans="1:19" ht="13.2" x14ac:dyDescent="0.25">
      <c r="A19" s="62" t="s">
        <v>148</v>
      </c>
      <c r="B19" s="56" t="s">
        <v>149</v>
      </c>
      <c r="C19" s="62">
        <v>1</v>
      </c>
      <c r="D19" s="62">
        <v>2</v>
      </c>
      <c r="E19" s="62">
        <v>1</v>
      </c>
      <c r="F19" s="62">
        <v>1</v>
      </c>
      <c r="G19" s="62">
        <v>1</v>
      </c>
      <c r="H19" s="62">
        <v>5</v>
      </c>
      <c r="I19" s="48">
        <f t="shared" si="2"/>
        <v>1.8333333333333333</v>
      </c>
      <c r="J19" s="62">
        <v>1</v>
      </c>
      <c r="K19" s="62">
        <v>1</v>
      </c>
      <c r="L19" s="62">
        <v>0</v>
      </c>
      <c r="M19" s="62">
        <v>2</v>
      </c>
      <c r="N19" s="48">
        <f t="shared" si="3"/>
        <v>1</v>
      </c>
      <c r="O19" s="50">
        <f t="shared" si="4"/>
        <v>1.8333333333333333</v>
      </c>
      <c r="P19" s="51" t="str">
        <f>IF(O19&lt;3, "basso","0")</f>
        <v>basso</v>
      </c>
      <c r="Q19" s="52" t="str">
        <f t="shared" si="5"/>
        <v>0</v>
      </c>
      <c r="R19" s="57" t="str">
        <f t="shared" si="6"/>
        <v>0</v>
      </c>
      <c r="S19" s="42"/>
    </row>
    <row r="20" spans="1:19" ht="26.4" x14ac:dyDescent="0.25">
      <c r="A20" s="62" t="s">
        <v>150</v>
      </c>
      <c r="B20" s="56" t="s">
        <v>151</v>
      </c>
      <c r="C20" s="62">
        <v>1</v>
      </c>
      <c r="D20" s="62">
        <v>2</v>
      </c>
      <c r="E20" s="62">
        <v>1</v>
      </c>
      <c r="F20" s="62">
        <v>1</v>
      </c>
      <c r="G20" s="62">
        <v>1</v>
      </c>
      <c r="H20" s="62">
        <v>5</v>
      </c>
      <c r="I20" s="48">
        <f t="shared" si="2"/>
        <v>1.8333333333333333</v>
      </c>
      <c r="J20" s="62">
        <v>1</v>
      </c>
      <c r="K20" s="62">
        <v>1</v>
      </c>
      <c r="L20" s="62">
        <v>0</v>
      </c>
      <c r="M20" s="62">
        <v>2</v>
      </c>
      <c r="N20" s="48">
        <f t="shared" si="3"/>
        <v>1</v>
      </c>
      <c r="O20" s="50">
        <f t="shared" si="4"/>
        <v>1.8333333333333333</v>
      </c>
      <c r="P20" s="51" t="str">
        <f t="shared" ref="P20:P25" si="7">IF(O20&lt;3, "basso","0")</f>
        <v>basso</v>
      </c>
      <c r="Q20" s="52" t="str">
        <f t="shared" si="5"/>
        <v>0</v>
      </c>
      <c r="R20" s="57" t="str">
        <f t="shared" si="6"/>
        <v>0</v>
      </c>
      <c r="S20" s="42"/>
    </row>
    <row r="21" spans="1:19" ht="26.4" x14ac:dyDescent="0.25">
      <c r="A21" s="62" t="s">
        <v>152</v>
      </c>
      <c r="B21" s="56" t="s">
        <v>153</v>
      </c>
      <c r="C21" s="62">
        <v>1</v>
      </c>
      <c r="D21" s="62">
        <v>2</v>
      </c>
      <c r="E21" s="62">
        <v>1</v>
      </c>
      <c r="F21" s="62">
        <v>1</v>
      </c>
      <c r="G21" s="62">
        <v>1</v>
      </c>
      <c r="H21" s="62">
        <v>5</v>
      </c>
      <c r="I21" s="48">
        <f t="shared" si="2"/>
        <v>1.8333333333333333</v>
      </c>
      <c r="J21" s="62">
        <v>1</v>
      </c>
      <c r="K21" s="62">
        <v>1</v>
      </c>
      <c r="L21" s="62">
        <v>0</v>
      </c>
      <c r="M21" s="62">
        <v>2</v>
      </c>
      <c r="N21" s="48">
        <f t="shared" si="3"/>
        <v>1</v>
      </c>
      <c r="O21" s="50">
        <f t="shared" si="4"/>
        <v>1.8333333333333333</v>
      </c>
      <c r="P21" s="51" t="str">
        <f t="shared" si="7"/>
        <v>basso</v>
      </c>
      <c r="Q21" s="52" t="str">
        <f t="shared" si="5"/>
        <v>0</v>
      </c>
      <c r="R21" s="57" t="str">
        <f t="shared" si="6"/>
        <v>0</v>
      </c>
      <c r="S21" s="42"/>
    </row>
    <row r="22" spans="1:19" ht="26.4" x14ac:dyDescent="0.25">
      <c r="A22" s="62" t="s">
        <v>154</v>
      </c>
      <c r="B22" s="56" t="s">
        <v>155</v>
      </c>
      <c r="C22" s="62">
        <v>5</v>
      </c>
      <c r="D22" s="62">
        <v>2</v>
      </c>
      <c r="E22" s="62">
        <v>1</v>
      </c>
      <c r="F22" s="62">
        <v>1</v>
      </c>
      <c r="G22" s="62">
        <v>1</v>
      </c>
      <c r="H22" s="62">
        <v>5</v>
      </c>
      <c r="I22" s="48">
        <f t="shared" si="2"/>
        <v>2.5</v>
      </c>
      <c r="J22" s="62">
        <v>1</v>
      </c>
      <c r="K22" s="62">
        <v>1</v>
      </c>
      <c r="L22" s="62">
        <v>0</v>
      </c>
      <c r="M22" s="62">
        <v>2</v>
      </c>
      <c r="N22" s="48">
        <f t="shared" si="3"/>
        <v>1</v>
      </c>
      <c r="O22" s="50">
        <f t="shared" si="4"/>
        <v>2.5</v>
      </c>
      <c r="P22" s="51" t="str">
        <f t="shared" si="7"/>
        <v>basso</v>
      </c>
      <c r="Q22" s="52" t="str">
        <f t="shared" si="5"/>
        <v>0</v>
      </c>
      <c r="R22" s="57" t="str">
        <f t="shared" si="6"/>
        <v>0</v>
      </c>
      <c r="S22" s="42"/>
    </row>
    <row r="23" spans="1:19" ht="13.2" x14ac:dyDescent="0.25">
      <c r="A23" s="62" t="s">
        <v>156</v>
      </c>
      <c r="B23" s="56" t="s">
        <v>157</v>
      </c>
      <c r="C23" s="62">
        <v>5</v>
      </c>
      <c r="D23" s="62">
        <v>2</v>
      </c>
      <c r="E23" s="62">
        <v>1</v>
      </c>
      <c r="F23" s="62">
        <v>1</v>
      </c>
      <c r="G23" s="62">
        <v>1</v>
      </c>
      <c r="H23" s="62">
        <v>5</v>
      </c>
      <c r="I23" s="48">
        <f t="shared" si="2"/>
        <v>2.5</v>
      </c>
      <c r="J23" s="62">
        <v>1</v>
      </c>
      <c r="K23" s="62">
        <v>1</v>
      </c>
      <c r="L23" s="62">
        <v>0</v>
      </c>
      <c r="M23" s="62">
        <v>2</v>
      </c>
      <c r="N23" s="48">
        <f t="shared" si="3"/>
        <v>1</v>
      </c>
      <c r="O23" s="50">
        <f t="shared" si="4"/>
        <v>2.5</v>
      </c>
      <c r="P23" s="51" t="str">
        <f t="shared" si="7"/>
        <v>basso</v>
      </c>
      <c r="Q23" s="52" t="str">
        <f t="shared" si="5"/>
        <v>0</v>
      </c>
      <c r="R23" s="57" t="str">
        <f t="shared" si="6"/>
        <v>0</v>
      </c>
      <c r="S23" s="42"/>
    </row>
    <row r="24" spans="1:19" ht="26.4" x14ac:dyDescent="0.25">
      <c r="A24" s="62" t="s">
        <v>158</v>
      </c>
      <c r="B24" s="56" t="s">
        <v>159</v>
      </c>
      <c r="C24" s="62">
        <v>1</v>
      </c>
      <c r="D24" s="62">
        <v>2</v>
      </c>
      <c r="E24" s="62">
        <v>1</v>
      </c>
      <c r="F24" s="62">
        <v>1</v>
      </c>
      <c r="G24" s="62">
        <v>1</v>
      </c>
      <c r="H24" s="62">
        <v>5</v>
      </c>
      <c r="I24" s="48">
        <f t="shared" si="2"/>
        <v>1.8333333333333333</v>
      </c>
      <c r="J24" s="62">
        <v>1</v>
      </c>
      <c r="K24" s="62">
        <v>1</v>
      </c>
      <c r="L24" s="62">
        <v>0</v>
      </c>
      <c r="M24" s="62">
        <v>2</v>
      </c>
      <c r="N24" s="48">
        <f t="shared" si="3"/>
        <v>1</v>
      </c>
      <c r="O24" s="50">
        <f t="shared" si="4"/>
        <v>1.8333333333333333</v>
      </c>
      <c r="P24" s="51" t="str">
        <f t="shared" si="7"/>
        <v>basso</v>
      </c>
      <c r="Q24" s="52" t="str">
        <f t="shared" si="5"/>
        <v>0</v>
      </c>
      <c r="R24" s="57" t="str">
        <f t="shared" si="6"/>
        <v>0</v>
      </c>
      <c r="S24" s="42"/>
    </row>
    <row r="25" spans="1:19" ht="13.2" x14ac:dyDescent="0.25">
      <c r="A25" s="62" t="s">
        <v>160</v>
      </c>
      <c r="B25" s="56" t="s">
        <v>161</v>
      </c>
      <c r="C25" s="62">
        <v>1</v>
      </c>
      <c r="D25" s="62">
        <v>2</v>
      </c>
      <c r="E25" s="62">
        <v>1</v>
      </c>
      <c r="F25" s="62">
        <v>1</v>
      </c>
      <c r="G25" s="62">
        <v>1</v>
      </c>
      <c r="H25" s="62">
        <v>5</v>
      </c>
      <c r="I25" s="48">
        <f t="shared" si="2"/>
        <v>1.8333333333333333</v>
      </c>
      <c r="J25" s="62">
        <v>1</v>
      </c>
      <c r="K25" s="62">
        <v>1</v>
      </c>
      <c r="L25" s="62">
        <v>0</v>
      </c>
      <c r="M25" s="62">
        <v>2</v>
      </c>
      <c r="N25" s="48">
        <f t="shared" si="3"/>
        <v>1</v>
      </c>
      <c r="O25" s="50">
        <f t="shared" si="4"/>
        <v>1.8333333333333333</v>
      </c>
      <c r="P25" s="51" t="str">
        <f t="shared" si="7"/>
        <v>basso</v>
      </c>
      <c r="Q25" s="52" t="str">
        <f t="shared" si="5"/>
        <v>0</v>
      </c>
      <c r="R25" s="57" t="str">
        <f t="shared" si="6"/>
        <v>0</v>
      </c>
      <c r="S25" s="42"/>
    </row>
    <row r="26" spans="1:19" x14ac:dyDescent="0.25">
      <c r="S26" s="55"/>
    </row>
    <row r="27" spans="1:19" x14ac:dyDescent="0.25">
      <c r="S27" s="42"/>
    </row>
    <row r="28" spans="1:19" x14ac:dyDescent="0.25">
      <c r="S28" s="42"/>
    </row>
    <row r="29" spans="1:19" x14ac:dyDescent="0.25">
      <c r="S29" s="42"/>
    </row>
    <row r="30" spans="1:19" x14ac:dyDescent="0.25">
      <c r="S30" s="42"/>
    </row>
    <row r="31" spans="1:19" x14ac:dyDescent="0.25">
      <c r="S31" s="42"/>
    </row>
    <row r="32" spans="1:19" x14ac:dyDescent="0.25">
      <c r="S32" s="42"/>
    </row>
    <row r="33" spans="19:19" x14ac:dyDescent="0.25">
      <c r="S33" s="42"/>
    </row>
    <row r="34" spans="19:19" x14ac:dyDescent="0.25">
      <c r="S34" s="42"/>
    </row>
    <row r="35" spans="19:19" x14ac:dyDescent="0.25">
      <c r="S35" s="42"/>
    </row>
    <row r="36" spans="19:19" x14ac:dyDescent="0.25">
      <c r="S36" s="42"/>
    </row>
    <row r="37" spans="19:19" x14ac:dyDescent="0.25">
      <c r="S37" s="42"/>
    </row>
    <row r="38" spans="19:19" x14ac:dyDescent="0.25">
      <c r="S38" s="42"/>
    </row>
  </sheetData>
  <mergeCells count="3">
    <mergeCell ref="O3:R3"/>
    <mergeCell ref="A2:B2"/>
    <mergeCell ref="O2:R2"/>
  </mergeCells>
  <pageMargins left="0" right="0" top="0" bottom="0" header="0" footer="0"/>
  <pageSetup paperSize="9" scale="8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3"/>
  <sheetViews>
    <sheetView workbookViewId="0">
      <selection activeCell="H10" sqref="H10"/>
    </sheetView>
  </sheetViews>
  <sheetFormatPr defaultColWidth="9.109375" defaultRowHeight="12" x14ac:dyDescent="0.25"/>
  <cols>
    <col min="1" max="1" width="11" style="11" customWidth="1"/>
    <col min="2" max="2" width="33.6640625" style="11" customWidth="1"/>
    <col min="3" max="8" width="6.44140625" style="11" customWidth="1"/>
    <col min="9" max="9" width="8.5546875" style="11" customWidth="1"/>
    <col min="10" max="13" width="6.109375" style="11" customWidth="1"/>
    <col min="14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ht="25.5" customHeight="1" x14ac:dyDescent="0.25">
      <c r="A2" s="159" t="s">
        <v>603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s="25" customFormat="1" ht="26.4" x14ac:dyDescent="0.25">
      <c r="A4" s="54" t="s">
        <v>516</v>
      </c>
      <c r="B4" s="131" t="s">
        <v>312</v>
      </c>
      <c r="C4" s="54">
        <v>3</v>
      </c>
      <c r="D4" s="54">
        <v>5</v>
      </c>
      <c r="E4" s="54">
        <v>3</v>
      </c>
      <c r="F4" s="54">
        <v>5</v>
      </c>
      <c r="G4" s="54">
        <v>1</v>
      </c>
      <c r="H4" s="54">
        <v>5</v>
      </c>
      <c r="I4" s="118">
        <f t="shared" ref="I4:I27" si="0">SUM(C4:H4)/6</f>
        <v>3.6666666666666665</v>
      </c>
      <c r="J4" s="54">
        <v>3</v>
      </c>
      <c r="K4" s="54">
        <v>1</v>
      </c>
      <c r="L4" s="54">
        <v>2</v>
      </c>
      <c r="M4" s="54">
        <v>5</v>
      </c>
      <c r="N4" s="118">
        <f t="shared" ref="N4:N20" si="1">SUM(J4:M4)/4</f>
        <v>2.75</v>
      </c>
      <c r="O4" s="44">
        <f t="shared" ref="O4:O21" si="2">I4*N4</f>
        <v>10.083333333333332</v>
      </c>
      <c r="P4" s="45" t="str">
        <f t="shared" ref="P4:P27" si="3">IF(O4&lt;3, "basso","0")</f>
        <v>0</v>
      </c>
      <c r="Q4" s="46" t="str">
        <f t="shared" ref="Q4:Q13" si="4">IF(AND(O4&gt;3, O4&lt;6),"medio", "0")</f>
        <v>0</v>
      </c>
      <c r="R4" s="47" t="str">
        <f t="shared" ref="R4:R27" si="5">IF(O4&gt;6, "ALTO","0")</f>
        <v>ALTO</v>
      </c>
      <c r="S4" s="121" t="s">
        <v>401</v>
      </c>
    </row>
    <row r="5" spans="1:19" s="25" customFormat="1" ht="26.4" x14ac:dyDescent="0.25">
      <c r="A5" s="54" t="s">
        <v>517</v>
      </c>
      <c r="B5" s="131" t="s">
        <v>244</v>
      </c>
      <c r="C5" s="54">
        <v>3</v>
      </c>
      <c r="D5" s="54">
        <v>5</v>
      </c>
      <c r="E5" s="54">
        <v>3</v>
      </c>
      <c r="F5" s="54">
        <v>5</v>
      </c>
      <c r="G5" s="54">
        <v>1</v>
      </c>
      <c r="H5" s="54">
        <v>5</v>
      </c>
      <c r="I5" s="118">
        <f t="shared" si="0"/>
        <v>3.6666666666666665</v>
      </c>
      <c r="J5" s="54">
        <v>3</v>
      </c>
      <c r="K5" s="54">
        <v>1</v>
      </c>
      <c r="L5" s="54">
        <v>2</v>
      </c>
      <c r="M5" s="54">
        <v>5</v>
      </c>
      <c r="N5" s="118">
        <f t="shared" si="1"/>
        <v>2.75</v>
      </c>
      <c r="O5" s="44">
        <f t="shared" si="2"/>
        <v>10.083333333333332</v>
      </c>
      <c r="P5" s="45" t="str">
        <f t="shared" si="3"/>
        <v>0</v>
      </c>
      <c r="Q5" s="46" t="str">
        <f t="shared" si="4"/>
        <v>0</v>
      </c>
      <c r="R5" s="47" t="str">
        <f t="shared" si="5"/>
        <v>ALTO</v>
      </c>
      <c r="S5" s="121" t="s">
        <v>401</v>
      </c>
    </row>
    <row r="6" spans="1:19" s="25" customFormat="1" ht="13.2" x14ac:dyDescent="0.25">
      <c r="A6" s="54" t="s">
        <v>518</v>
      </c>
      <c r="B6" s="131" t="s">
        <v>245</v>
      </c>
      <c r="C6" s="54">
        <v>3</v>
      </c>
      <c r="D6" s="54">
        <v>5</v>
      </c>
      <c r="E6" s="54">
        <v>3</v>
      </c>
      <c r="F6" s="54">
        <v>5</v>
      </c>
      <c r="G6" s="54">
        <v>1</v>
      </c>
      <c r="H6" s="54">
        <v>5</v>
      </c>
      <c r="I6" s="118">
        <f t="shared" si="0"/>
        <v>3.6666666666666665</v>
      </c>
      <c r="J6" s="54">
        <v>3</v>
      </c>
      <c r="K6" s="54">
        <v>1</v>
      </c>
      <c r="L6" s="54">
        <v>2</v>
      </c>
      <c r="M6" s="54">
        <v>5</v>
      </c>
      <c r="N6" s="118">
        <f t="shared" si="1"/>
        <v>2.75</v>
      </c>
      <c r="O6" s="44">
        <f t="shared" si="2"/>
        <v>10.083333333333332</v>
      </c>
      <c r="P6" s="45" t="str">
        <f t="shared" si="3"/>
        <v>0</v>
      </c>
      <c r="Q6" s="46" t="str">
        <f t="shared" si="4"/>
        <v>0</v>
      </c>
      <c r="R6" s="47" t="str">
        <f t="shared" si="5"/>
        <v>ALTO</v>
      </c>
      <c r="S6" s="121" t="s">
        <v>401</v>
      </c>
    </row>
    <row r="7" spans="1:19" s="25" customFormat="1" ht="13.2" x14ac:dyDescent="0.25">
      <c r="A7" s="54" t="s">
        <v>519</v>
      </c>
      <c r="B7" s="131" t="s">
        <v>246</v>
      </c>
      <c r="C7" s="54">
        <v>5</v>
      </c>
      <c r="D7" s="54">
        <v>5</v>
      </c>
      <c r="E7" s="54">
        <v>1</v>
      </c>
      <c r="F7" s="54">
        <v>5</v>
      </c>
      <c r="G7" s="54">
        <v>1</v>
      </c>
      <c r="H7" s="54">
        <v>5</v>
      </c>
      <c r="I7" s="118">
        <f t="shared" si="0"/>
        <v>3.6666666666666665</v>
      </c>
      <c r="J7" s="54">
        <v>2</v>
      </c>
      <c r="K7" s="54">
        <v>1</v>
      </c>
      <c r="L7" s="54">
        <v>2</v>
      </c>
      <c r="M7" s="54">
        <v>5</v>
      </c>
      <c r="N7" s="118">
        <f t="shared" si="1"/>
        <v>2.5</v>
      </c>
      <c r="O7" s="44">
        <f t="shared" si="2"/>
        <v>9.1666666666666661</v>
      </c>
      <c r="P7" s="45" t="str">
        <f t="shared" si="3"/>
        <v>0</v>
      </c>
      <c r="Q7" s="46" t="str">
        <f t="shared" si="4"/>
        <v>0</v>
      </c>
      <c r="R7" s="47" t="str">
        <f t="shared" si="5"/>
        <v>ALTO</v>
      </c>
      <c r="S7" s="121" t="s">
        <v>401</v>
      </c>
    </row>
    <row r="8" spans="1:19" s="25" customFormat="1" ht="13.2" x14ac:dyDescent="0.25">
      <c r="A8" s="54" t="s">
        <v>520</v>
      </c>
      <c r="B8" s="131" t="s">
        <v>247</v>
      </c>
      <c r="C8" s="54">
        <v>5</v>
      </c>
      <c r="D8" s="54">
        <v>5</v>
      </c>
      <c r="E8" s="54">
        <v>1</v>
      </c>
      <c r="F8" s="54">
        <v>5</v>
      </c>
      <c r="G8" s="54">
        <v>1</v>
      </c>
      <c r="H8" s="54">
        <v>5</v>
      </c>
      <c r="I8" s="118">
        <f t="shared" si="0"/>
        <v>3.6666666666666665</v>
      </c>
      <c r="J8" s="54">
        <v>2</v>
      </c>
      <c r="K8" s="54">
        <v>1</v>
      </c>
      <c r="L8" s="54">
        <v>2</v>
      </c>
      <c r="M8" s="54">
        <v>5</v>
      </c>
      <c r="N8" s="118">
        <f t="shared" si="1"/>
        <v>2.5</v>
      </c>
      <c r="O8" s="44">
        <f t="shared" si="2"/>
        <v>9.1666666666666661</v>
      </c>
      <c r="P8" s="45" t="str">
        <f t="shared" si="3"/>
        <v>0</v>
      </c>
      <c r="Q8" s="46" t="str">
        <f t="shared" si="4"/>
        <v>0</v>
      </c>
      <c r="R8" s="47" t="str">
        <f t="shared" si="5"/>
        <v>ALTO</v>
      </c>
      <c r="S8" s="121" t="s">
        <v>390</v>
      </c>
    </row>
    <row r="9" spans="1:19" s="25" customFormat="1" x14ac:dyDescent="0.25">
      <c r="A9" s="54" t="s">
        <v>521</v>
      </c>
      <c r="B9" s="113" t="s">
        <v>431</v>
      </c>
      <c r="C9" s="60">
        <v>2</v>
      </c>
      <c r="D9" s="60">
        <v>5</v>
      </c>
      <c r="E9" s="60">
        <v>1</v>
      </c>
      <c r="F9" s="60">
        <v>5</v>
      </c>
      <c r="G9" s="60">
        <v>1</v>
      </c>
      <c r="H9" s="60">
        <v>2</v>
      </c>
      <c r="I9" s="118">
        <f t="shared" si="0"/>
        <v>2.6666666666666665</v>
      </c>
      <c r="J9" s="60">
        <v>2</v>
      </c>
      <c r="K9" s="60">
        <v>1</v>
      </c>
      <c r="L9" s="60">
        <v>2</v>
      </c>
      <c r="M9" s="60">
        <v>5</v>
      </c>
      <c r="N9" s="118">
        <f t="shared" si="1"/>
        <v>2.5</v>
      </c>
      <c r="O9" s="44">
        <f t="shared" si="2"/>
        <v>6.6666666666666661</v>
      </c>
      <c r="P9" s="45" t="str">
        <f t="shared" si="3"/>
        <v>0</v>
      </c>
      <c r="Q9" s="46" t="str">
        <f t="shared" si="4"/>
        <v>0</v>
      </c>
      <c r="R9" s="102" t="str">
        <f t="shared" si="5"/>
        <v>ALTO</v>
      </c>
      <c r="S9" s="121" t="s">
        <v>390</v>
      </c>
    </row>
    <row r="10" spans="1:19" s="25" customFormat="1" ht="26.4" x14ac:dyDescent="0.25">
      <c r="A10" s="54" t="s">
        <v>522</v>
      </c>
      <c r="B10" s="132" t="s">
        <v>248</v>
      </c>
      <c r="C10" s="54">
        <v>5</v>
      </c>
      <c r="D10" s="54">
        <v>5</v>
      </c>
      <c r="E10" s="54">
        <v>1</v>
      </c>
      <c r="F10" s="54">
        <v>5</v>
      </c>
      <c r="G10" s="54">
        <v>5</v>
      </c>
      <c r="H10" s="54">
        <v>5</v>
      </c>
      <c r="I10" s="118">
        <f t="shared" si="0"/>
        <v>4.333333333333333</v>
      </c>
      <c r="J10" s="54">
        <v>1</v>
      </c>
      <c r="K10" s="54">
        <v>1</v>
      </c>
      <c r="L10" s="54">
        <v>1</v>
      </c>
      <c r="M10" s="54">
        <v>4</v>
      </c>
      <c r="N10" s="118">
        <f t="shared" si="1"/>
        <v>1.75</v>
      </c>
      <c r="O10" s="44">
        <f t="shared" si="2"/>
        <v>7.583333333333333</v>
      </c>
      <c r="P10" s="45" t="str">
        <f t="shared" si="3"/>
        <v>0</v>
      </c>
      <c r="Q10" s="46" t="str">
        <f t="shared" si="4"/>
        <v>0</v>
      </c>
      <c r="R10" s="47" t="str">
        <f t="shared" si="5"/>
        <v>ALTO</v>
      </c>
      <c r="S10" s="121" t="s">
        <v>390</v>
      </c>
    </row>
    <row r="11" spans="1:19" s="25" customFormat="1" ht="26.4" x14ac:dyDescent="0.25">
      <c r="A11" s="54" t="s">
        <v>523</v>
      </c>
      <c r="B11" s="132" t="s">
        <v>249</v>
      </c>
      <c r="C11" s="54">
        <v>5</v>
      </c>
      <c r="D11" s="54">
        <v>5</v>
      </c>
      <c r="E11" s="54">
        <v>1</v>
      </c>
      <c r="F11" s="54">
        <v>5</v>
      </c>
      <c r="G11" s="54">
        <v>5</v>
      </c>
      <c r="H11" s="54">
        <v>5</v>
      </c>
      <c r="I11" s="118">
        <f t="shared" si="0"/>
        <v>4.333333333333333</v>
      </c>
      <c r="J11" s="54">
        <v>1</v>
      </c>
      <c r="K11" s="54">
        <v>1</v>
      </c>
      <c r="L11" s="54">
        <v>1</v>
      </c>
      <c r="M11" s="54">
        <v>4</v>
      </c>
      <c r="N11" s="118">
        <f t="shared" si="1"/>
        <v>1.75</v>
      </c>
      <c r="O11" s="44">
        <f t="shared" si="2"/>
        <v>7.583333333333333</v>
      </c>
      <c r="P11" s="45" t="str">
        <f t="shared" si="3"/>
        <v>0</v>
      </c>
      <c r="Q11" s="46" t="str">
        <f t="shared" si="4"/>
        <v>0</v>
      </c>
      <c r="R11" s="47" t="str">
        <f t="shared" si="5"/>
        <v>ALTO</v>
      </c>
      <c r="S11" s="121" t="s">
        <v>390</v>
      </c>
    </row>
    <row r="12" spans="1:19" s="25" customFormat="1" ht="13.2" x14ac:dyDescent="0.25">
      <c r="A12" s="54" t="s">
        <v>524</v>
      </c>
      <c r="B12" s="132" t="s">
        <v>250</v>
      </c>
      <c r="C12" s="54">
        <v>5</v>
      </c>
      <c r="D12" s="54">
        <v>5</v>
      </c>
      <c r="E12" s="54">
        <v>1</v>
      </c>
      <c r="F12" s="54">
        <v>5</v>
      </c>
      <c r="G12" s="54">
        <v>5</v>
      </c>
      <c r="H12" s="54">
        <v>5</v>
      </c>
      <c r="I12" s="118">
        <f t="shared" si="0"/>
        <v>4.333333333333333</v>
      </c>
      <c r="J12" s="54">
        <v>1</v>
      </c>
      <c r="K12" s="54">
        <v>1</v>
      </c>
      <c r="L12" s="54">
        <v>2</v>
      </c>
      <c r="M12" s="54">
        <v>5</v>
      </c>
      <c r="N12" s="118">
        <f t="shared" si="1"/>
        <v>2.25</v>
      </c>
      <c r="O12" s="44">
        <f t="shared" si="2"/>
        <v>9.75</v>
      </c>
      <c r="P12" s="45" t="str">
        <f t="shared" si="3"/>
        <v>0</v>
      </c>
      <c r="Q12" s="46" t="str">
        <f t="shared" si="4"/>
        <v>0</v>
      </c>
      <c r="R12" s="47" t="str">
        <f t="shared" si="5"/>
        <v>ALTO</v>
      </c>
      <c r="S12" s="121" t="s">
        <v>390</v>
      </c>
    </row>
    <row r="13" spans="1:19" s="25" customFormat="1" ht="26.4" x14ac:dyDescent="0.25">
      <c r="A13" s="54" t="s">
        <v>525</v>
      </c>
      <c r="B13" s="131" t="s">
        <v>251</v>
      </c>
      <c r="C13" s="54">
        <v>3</v>
      </c>
      <c r="D13" s="54">
        <v>5</v>
      </c>
      <c r="E13" s="54">
        <v>1</v>
      </c>
      <c r="F13" s="54">
        <v>5</v>
      </c>
      <c r="G13" s="54">
        <v>1</v>
      </c>
      <c r="H13" s="54">
        <v>5</v>
      </c>
      <c r="I13" s="118">
        <f t="shared" si="0"/>
        <v>3.3333333333333335</v>
      </c>
      <c r="J13" s="54">
        <v>1</v>
      </c>
      <c r="K13" s="54">
        <v>1</v>
      </c>
      <c r="L13" s="54">
        <v>2</v>
      </c>
      <c r="M13" s="54">
        <v>4</v>
      </c>
      <c r="N13" s="118">
        <f t="shared" si="1"/>
        <v>2</v>
      </c>
      <c r="O13" s="44">
        <f t="shared" si="2"/>
        <v>6.666666666666667</v>
      </c>
      <c r="P13" s="45" t="str">
        <f t="shared" si="3"/>
        <v>0</v>
      </c>
      <c r="Q13" s="46" t="str">
        <f t="shared" si="4"/>
        <v>0</v>
      </c>
      <c r="R13" s="47" t="str">
        <f t="shared" si="5"/>
        <v>ALTO</v>
      </c>
      <c r="S13" s="121" t="s">
        <v>390</v>
      </c>
    </row>
    <row r="14" spans="1:19" s="25" customFormat="1" ht="26.4" x14ac:dyDescent="0.25">
      <c r="A14" s="54" t="s">
        <v>526</v>
      </c>
      <c r="B14" s="131" t="s">
        <v>252</v>
      </c>
      <c r="C14" s="54">
        <v>2</v>
      </c>
      <c r="D14" s="54">
        <v>2</v>
      </c>
      <c r="E14" s="54">
        <v>1</v>
      </c>
      <c r="F14" s="54">
        <v>5</v>
      </c>
      <c r="G14" s="54">
        <v>5</v>
      </c>
      <c r="H14" s="54">
        <v>3</v>
      </c>
      <c r="I14" s="118">
        <f t="shared" si="0"/>
        <v>3</v>
      </c>
      <c r="J14" s="54">
        <v>1</v>
      </c>
      <c r="K14" s="54">
        <v>1</v>
      </c>
      <c r="L14" s="54">
        <v>2</v>
      </c>
      <c r="M14" s="54">
        <v>4</v>
      </c>
      <c r="N14" s="118">
        <f t="shared" si="1"/>
        <v>2</v>
      </c>
      <c r="O14" s="44">
        <f t="shared" si="2"/>
        <v>6</v>
      </c>
      <c r="P14" s="45" t="str">
        <f t="shared" si="3"/>
        <v>0</v>
      </c>
      <c r="Q14" s="46" t="str">
        <f>IF(AND(O14&gt;3, O14&lt;=6),"medio", "0")</f>
        <v>medio</v>
      </c>
      <c r="R14" s="47" t="str">
        <f t="shared" si="5"/>
        <v>0</v>
      </c>
      <c r="S14" s="121" t="s">
        <v>390</v>
      </c>
    </row>
    <row r="15" spans="1:19" s="25" customFormat="1" ht="105.6" x14ac:dyDescent="0.25">
      <c r="A15" s="54" t="s">
        <v>540</v>
      </c>
      <c r="B15" s="101" t="s">
        <v>214</v>
      </c>
      <c r="C15" s="60">
        <v>4</v>
      </c>
      <c r="D15" s="60">
        <v>5</v>
      </c>
      <c r="E15" s="60">
        <v>3</v>
      </c>
      <c r="F15" s="60">
        <v>3</v>
      </c>
      <c r="G15" s="60">
        <v>1</v>
      </c>
      <c r="H15" s="60">
        <v>5</v>
      </c>
      <c r="I15" s="118">
        <f t="shared" si="0"/>
        <v>3.5</v>
      </c>
      <c r="J15" s="60">
        <v>1</v>
      </c>
      <c r="K15" s="60">
        <v>1</v>
      </c>
      <c r="L15" s="60">
        <v>1</v>
      </c>
      <c r="M15" s="60">
        <v>4</v>
      </c>
      <c r="N15" s="118">
        <f t="shared" si="1"/>
        <v>1.75</v>
      </c>
      <c r="O15" s="44">
        <f t="shared" si="2"/>
        <v>6.125</v>
      </c>
      <c r="P15" s="45" t="str">
        <f t="shared" si="3"/>
        <v>0</v>
      </c>
      <c r="Q15" s="46" t="str">
        <f t="shared" ref="Q15:Q27" si="6">IF(AND(O15&gt;3, O15&lt;6),"medio", "0")</f>
        <v>0</v>
      </c>
      <c r="R15" s="102" t="str">
        <f t="shared" si="5"/>
        <v>ALTO</v>
      </c>
      <c r="S15" s="121" t="s">
        <v>391</v>
      </c>
    </row>
    <row r="16" spans="1:19" s="25" customFormat="1" ht="66" x14ac:dyDescent="0.25">
      <c r="A16" s="54" t="s">
        <v>527</v>
      </c>
      <c r="B16" s="101" t="s">
        <v>215</v>
      </c>
      <c r="C16" s="60">
        <v>4</v>
      </c>
      <c r="D16" s="60">
        <v>5</v>
      </c>
      <c r="E16" s="60">
        <v>1</v>
      </c>
      <c r="F16" s="60">
        <v>5</v>
      </c>
      <c r="G16" s="60">
        <v>5</v>
      </c>
      <c r="H16" s="60">
        <v>5</v>
      </c>
      <c r="I16" s="118">
        <f t="shared" si="0"/>
        <v>4.166666666666667</v>
      </c>
      <c r="J16" s="60">
        <v>1</v>
      </c>
      <c r="K16" s="60">
        <v>1</v>
      </c>
      <c r="L16" s="60">
        <v>1</v>
      </c>
      <c r="M16" s="60">
        <v>5</v>
      </c>
      <c r="N16" s="118">
        <f t="shared" si="1"/>
        <v>2</v>
      </c>
      <c r="O16" s="44">
        <f t="shared" si="2"/>
        <v>8.3333333333333339</v>
      </c>
      <c r="P16" s="45" t="str">
        <f t="shared" si="3"/>
        <v>0</v>
      </c>
      <c r="Q16" s="46" t="str">
        <f t="shared" si="6"/>
        <v>0</v>
      </c>
      <c r="R16" s="102" t="str">
        <f t="shared" si="5"/>
        <v>ALTO</v>
      </c>
      <c r="S16" s="121" t="s">
        <v>390</v>
      </c>
    </row>
    <row r="17" spans="1:19" s="25" customFormat="1" ht="66" x14ac:dyDescent="0.25">
      <c r="A17" s="54" t="s">
        <v>528</v>
      </c>
      <c r="B17" s="101" t="s">
        <v>216</v>
      </c>
      <c r="C17" s="60">
        <v>4</v>
      </c>
      <c r="D17" s="60">
        <v>5</v>
      </c>
      <c r="E17" s="60">
        <v>3</v>
      </c>
      <c r="F17" s="60">
        <v>3</v>
      </c>
      <c r="G17" s="60">
        <v>1</v>
      </c>
      <c r="H17" s="60">
        <v>5</v>
      </c>
      <c r="I17" s="118">
        <f t="shared" si="0"/>
        <v>3.5</v>
      </c>
      <c r="J17" s="60">
        <v>1</v>
      </c>
      <c r="K17" s="60">
        <v>1</v>
      </c>
      <c r="L17" s="60">
        <v>1</v>
      </c>
      <c r="M17" s="60">
        <v>4</v>
      </c>
      <c r="N17" s="118">
        <f t="shared" si="1"/>
        <v>1.75</v>
      </c>
      <c r="O17" s="44">
        <f t="shared" si="2"/>
        <v>6.125</v>
      </c>
      <c r="P17" s="45" t="str">
        <f t="shared" si="3"/>
        <v>0</v>
      </c>
      <c r="Q17" s="46" t="str">
        <f t="shared" si="6"/>
        <v>0</v>
      </c>
      <c r="R17" s="102" t="str">
        <f t="shared" si="5"/>
        <v>ALTO</v>
      </c>
      <c r="S17" s="121" t="s">
        <v>391</v>
      </c>
    </row>
    <row r="18" spans="1:19" s="25" customFormat="1" ht="39.6" x14ac:dyDescent="0.25">
      <c r="A18" s="54" t="s">
        <v>529</v>
      </c>
      <c r="B18" s="101" t="s">
        <v>217</v>
      </c>
      <c r="C18" s="60">
        <v>4</v>
      </c>
      <c r="D18" s="60">
        <v>5</v>
      </c>
      <c r="E18" s="60">
        <v>3</v>
      </c>
      <c r="F18" s="60">
        <v>3</v>
      </c>
      <c r="G18" s="60">
        <v>1</v>
      </c>
      <c r="H18" s="60">
        <v>5</v>
      </c>
      <c r="I18" s="118">
        <f t="shared" si="0"/>
        <v>3.5</v>
      </c>
      <c r="J18" s="60">
        <v>1</v>
      </c>
      <c r="K18" s="60">
        <v>1</v>
      </c>
      <c r="L18" s="60">
        <v>1</v>
      </c>
      <c r="M18" s="60">
        <v>4</v>
      </c>
      <c r="N18" s="118">
        <f t="shared" si="1"/>
        <v>1.75</v>
      </c>
      <c r="O18" s="44">
        <f t="shared" si="2"/>
        <v>6.125</v>
      </c>
      <c r="P18" s="45" t="str">
        <f t="shared" si="3"/>
        <v>0</v>
      </c>
      <c r="Q18" s="46" t="str">
        <f t="shared" si="6"/>
        <v>0</v>
      </c>
      <c r="R18" s="102" t="str">
        <f t="shared" si="5"/>
        <v>ALTO</v>
      </c>
      <c r="S18" s="121" t="s">
        <v>391</v>
      </c>
    </row>
    <row r="19" spans="1:19" s="25" customFormat="1" ht="39.6" x14ac:dyDescent="0.25">
      <c r="A19" s="54" t="s">
        <v>530</v>
      </c>
      <c r="B19" s="101" t="s">
        <v>515</v>
      </c>
      <c r="C19" s="60">
        <v>1</v>
      </c>
      <c r="D19" s="60">
        <v>2</v>
      </c>
      <c r="E19" s="60">
        <v>2</v>
      </c>
      <c r="F19" s="60">
        <v>1</v>
      </c>
      <c r="G19" s="60">
        <v>1</v>
      </c>
      <c r="H19" s="60">
        <v>5</v>
      </c>
      <c r="I19" s="118">
        <f t="shared" si="0"/>
        <v>2</v>
      </c>
      <c r="J19" s="60">
        <v>1</v>
      </c>
      <c r="K19" s="60">
        <v>1</v>
      </c>
      <c r="L19" s="60">
        <v>1</v>
      </c>
      <c r="M19" s="60">
        <v>4</v>
      </c>
      <c r="N19" s="118">
        <f t="shared" si="1"/>
        <v>1.75</v>
      </c>
      <c r="O19" s="44">
        <f t="shared" si="2"/>
        <v>3.5</v>
      </c>
      <c r="P19" s="45" t="str">
        <f t="shared" si="3"/>
        <v>0</v>
      </c>
      <c r="Q19" s="46" t="str">
        <f t="shared" si="6"/>
        <v>medio</v>
      </c>
      <c r="R19" s="102" t="str">
        <f t="shared" si="5"/>
        <v>0</v>
      </c>
      <c r="S19" s="121" t="s">
        <v>391</v>
      </c>
    </row>
    <row r="20" spans="1:19" s="25" customFormat="1" ht="13.2" x14ac:dyDescent="0.25">
      <c r="A20" s="54" t="s">
        <v>531</v>
      </c>
      <c r="B20" s="43" t="s">
        <v>222</v>
      </c>
      <c r="C20" s="60">
        <v>1</v>
      </c>
      <c r="D20" s="60">
        <v>2</v>
      </c>
      <c r="E20" s="60">
        <v>0</v>
      </c>
      <c r="F20" s="60">
        <v>1</v>
      </c>
      <c r="G20" s="60">
        <v>1</v>
      </c>
      <c r="H20" s="60">
        <v>5</v>
      </c>
      <c r="I20" s="118">
        <f t="shared" si="0"/>
        <v>1.6666666666666667</v>
      </c>
      <c r="J20" s="60">
        <v>1</v>
      </c>
      <c r="K20" s="60">
        <v>1</v>
      </c>
      <c r="L20" s="60">
        <v>0</v>
      </c>
      <c r="M20" s="60">
        <v>2</v>
      </c>
      <c r="N20" s="118">
        <f t="shared" si="1"/>
        <v>1</v>
      </c>
      <c r="O20" s="44">
        <f t="shared" si="2"/>
        <v>1.6666666666666667</v>
      </c>
      <c r="P20" s="45" t="str">
        <f t="shared" si="3"/>
        <v>basso</v>
      </c>
      <c r="Q20" s="46" t="str">
        <f t="shared" si="6"/>
        <v>0</v>
      </c>
      <c r="R20" s="102" t="str">
        <f t="shared" si="5"/>
        <v>0</v>
      </c>
      <c r="S20" s="121"/>
    </row>
    <row r="21" spans="1:19" s="25" customFormat="1" ht="26.4" x14ac:dyDescent="0.25">
      <c r="A21" s="54" t="s">
        <v>532</v>
      </c>
      <c r="B21" s="101" t="s">
        <v>224</v>
      </c>
      <c r="C21" s="60">
        <v>2</v>
      </c>
      <c r="D21" s="60">
        <v>2</v>
      </c>
      <c r="E21" s="60">
        <v>1</v>
      </c>
      <c r="F21" s="60">
        <v>1</v>
      </c>
      <c r="G21" s="60">
        <v>1</v>
      </c>
      <c r="H21" s="60">
        <v>5</v>
      </c>
      <c r="I21" s="118">
        <f t="shared" si="0"/>
        <v>2</v>
      </c>
      <c r="J21" s="60">
        <v>1</v>
      </c>
      <c r="K21" s="60">
        <v>1</v>
      </c>
      <c r="L21" s="60">
        <v>0</v>
      </c>
      <c r="M21" s="60">
        <v>5</v>
      </c>
      <c r="N21" s="118">
        <f t="shared" ref="N21:N27" si="7">SUM(J21:M21)/4</f>
        <v>1.75</v>
      </c>
      <c r="O21" s="44">
        <f t="shared" si="2"/>
        <v>3.5</v>
      </c>
      <c r="P21" s="45" t="str">
        <f t="shared" si="3"/>
        <v>0</v>
      </c>
      <c r="Q21" s="46" t="str">
        <f t="shared" si="6"/>
        <v>medio</v>
      </c>
      <c r="R21" s="102" t="str">
        <f t="shared" si="5"/>
        <v>0</v>
      </c>
      <c r="S21" s="121" t="s">
        <v>393</v>
      </c>
    </row>
    <row r="22" spans="1:19" s="25" customFormat="1" ht="26.4" x14ac:dyDescent="0.25">
      <c r="A22" s="54" t="s">
        <v>533</v>
      </c>
      <c r="B22" s="101" t="s">
        <v>225</v>
      </c>
      <c r="C22" s="60">
        <v>2</v>
      </c>
      <c r="D22" s="60">
        <v>2</v>
      </c>
      <c r="E22" s="60">
        <v>3</v>
      </c>
      <c r="F22" s="60">
        <v>5</v>
      </c>
      <c r="G22" s="60">
        <v>1</v>
      </c>
      <c r="H22" s="60">
        <v>5</v>
      </c>
      <c r="I22" s="118">
        <f t="shared" si="0"/>
        <v>3</v>
      </c>
      <c r="J22" s="60">
        <v>1</v>
      </c>
      <c r="K22" s="60">
        <v>1</v>
      </c>
      <c r="L22" s="60">
        <v>0</v>
      </c>
      <c r="M22" s="60">
        <v>5</v>
      </c>
      <c r="N22" s="118">
        <f t="shared" si="7"/>
        <v>1.75</v>
      </c>
      <c r="O22" s="44">
        <f t="shared" ref="O22:O27" si="8">I22*N22</f>
        <v>5.25</v>
      </c>
      <c r="P22" s="45" t="str">
        <f t="shared" si="3"/>
        <v>0</v>
      </c>
      <c r="Q22" s="46" t="str">
        <f t="shared" si="6"/>
        <v>medio</v>
      </c>
      <c r="R22" s="102" t="str">
        <f t="shared" si="5"/>
        <v>0</v>
      </c>
      <c r="S22" s="121" t="s">
        <v>391</v>
      </c>
    </row>
    <row r="23" spans="1:19" s="25" customFormat="1" ht="39.6" x14ac:dyDescent="0.25">
      <c r="A23" s="54" t="s">
        <v>534</v>
      </c>
      <c r="B23" s="101" t="s">
        <v>226</v>
      </c>
      <c r="C23" s="60">
        <v>2</v>
      </c>
      <c r="D23" s="60">
        <v>2</v>
      </c>
      <c r="E23" s="60">
        <v>1</v>
      </c>
      <c r="F23" s="60">
        <v>1</v>
      </c>
      <c r="G23" s="60">
        <v>1</v>
      </c>
      <c r="H23" s="60">
        <v>5</v>
      </c>
      <c r="I23" s="118">
        <f t="shared" si="0"/>
        <v>2</v>
      </c>
      <c r="J23" s="60">
        <v>1</v>
      </c>
      <c r="K23" s="60">
        <v>1</v>
      </c>
      <c r="L23" s="60">
        <v>0</v>
      </c>
      <c r="M23" s="60">
        <v>3</v>
      </c>
      <c r="N23" s="118">
        <f t="shared" si="7"/>
        <v>1.25</v>
      </c>
      <c r="O23" s="44">
        <f t="shared" si="8"/>
        <v>2.5</v>
      </c>
      <c r="P23" s="45" t="str">
        <f t="shared" si="3"/>
        <v>basso</v>
      </c>
      <c r="Q23" s="46" t="str">
        <f t="shared" si="6"/>
        <v>0</v>
      </c>
      <c r="R23" s="102" t="str">
        <f t="shared" si="5"/>
        <v>0</v>
      </c>
      <c r="S23" s="121"/>
    </row>
    <row r="24" spans="1:19" s="25" customFormat="1" ht="105.6" x14ac:dyDescent="0.25">
      <c r="A24" s="54" t="s">
        <v>535</v>
      </c>
      <c r="B24" s="101" t="s">
        <v>227</v>
      </c>
      <c r="C24" s="60">
        <v>2</v>
      </c>
      <c r="D24" s="60">
        <v>2</v>
      </c>
      <c r="E24" s="60">
        <v>1</v>
      </c>
      <c r="F24" s="60">
        <v>1</v>
      </c>
      <c r="G24" s="60">
        <v>1</v>
      </c>
      <c r="H24" s="60">
        <v>5</v>
      </c>
      <c r="I24" s="118">
        <f t="shared" si="0"/>
        <v>2</v>
      </c>
      <c r="J24" s="60">
        <v>1</v>
      </c>
      <c r="K24" s="60">
        <v>1</v>
      </c>
      <c r="L24" s="60">
        <v>0</v>
      </c>
      <c r="M24" s="60">
        <v>3</v>
      </c>
      <c r="N24" s="118">
        <f t="shared" si="7"/>
        <v>1.25</v>
      </c>
      <c r="O24" s="44">
        <f t="shared" si="8"/>
        <v>2.5</v>
      </c>
      <c r="P24" s="45" t="str">
        <f t="shared" si="3"/>
        <v>basso</v>
      </c>
      <c r="Q24" s="46" t="str">
        <f t="shared" si="6"/>
        <v>0</v>
      </c>
      <c r="R24" s="102" t="str">
        <f t="shared" si="5"/>
        <v>0</v>
      </c>
      <c r="S24" s="121"/>
    </row>
    <row r="25" spans="1:19" s="25" customFormat="1" ht="79.2" x14ac:dyDescent="0.25">
      <c r="A25" s="54" t="s">
        <v>536</v>
      </c>
      <c r="B25" s="101" t="s">
        <v>396</v>
      </c>
      <c r="C25" s="60">
        <v>3</v>
      </c>
      <c r="D25" s="60">
        <v>5</v>
      </c>
      <c r="E25" s="60">
        <v>4</v>
      </c>
      <c r="F25" s="60">
        <v>5</v>
      </c>
      <c r="G25" s="60">
        <v>1</v>
      </c>
      <c r="H25" s="60">
        <v>5</v>
      </c>
      <c r="I25" s="118">
        <f t="shared" si="0"/>
        <v>3.8333333333333335</v>
      </c>
      <c r="J25" s="60">
        <v>1</v>
      </c>
      <c r="K25" s="60">
        <v>1</v>
      </c>
      <c r="L25" s="60">
        <v>0</v>
      </c>
      <c r="M25" s="60">
        <v>5</v>
      </c>
      <c r="N25" s="118">
        <f t="shared" si="7"/>
        <v>1.75</v>
      </c>
      <c r="O25" s="44">
        <f t="shared" si="8"/>
        <v>6.7083333333333339</v>
      </c>
      <c r="P25" s="45" t="str">
        <f t="shared" si="3"/>
        <v>0</v>
      </c>
      <c r="Q25" s="46" t="str">
        <f t="shared" si="6"/>
        <v>0</v>
      </c>
      <c r="R25" s="102" t="str">
        <f t="shared" si="5"/>
        <v>ALTO</v>
      </c>
      <c r="S25" s="121" t="s">
        <v>391</v>
      </c>
    </row>
    <row r="26" spans="1:19" s="25" customFormat="1" ht="92.4" x14ac:dyDescent="0.25">
      <c r="A26" s="54" t="s">
        <v>537</v>
      </c>
      <c r="B26" s="101" t="s">
        <v>228</v>
      </c>
      <c r="C26" s="60">
        <v>1</v>
      </c>
      <c r="D26" s="60">
        <v>0</v>
      </c>
      <c r="E26" s="60">
        <v>1</v>
      </c>
      <c r="F26" s="60">
        <v>1</v>
      </c>
      <c r="G26" s="60">
        <v>1</v>
      </c>
      <c r="H26" s="60">
        <v>5</v>
      </c>
      <c r="I26" s="118">
        <f t="shared" si="0"/>
        <v>1.5</v>
      </c>
      <c r="J26" s="60">
        <v>1</v>
      </c>
      <c r="K26" s="60">
        <v>1</v>
      </c>
      <c r="L26" s="60">
        <v>0</v>
      </c>
      <c r="M26" s="60">
        <v>2</v>
      </c>
      <c r="N26" s="118">
        <f t="shared" si="7"/>
        <v>1</v>
      </c>
      <c r="O26" s="44">
        <f t="shared" si="8"/>
        <v>1.5</v>
      </c>
      <c r="P26" s="45" t="str">
        <f t="shared" si="3"/>
        <v>basso</v>
      </c>
      <c r="Q26" s="46" t="str">
        <f t="shared" si="6"/>
        <v>0</v>
      </c>
      <c r="R26" s="102" t="str">
        <f t="shared" si="5"/>
        <v>0</v>
      </c>
      <c r="S26" s="121"/>
    </row>
    <row r="27" spans="1:19" s="25" customFormat="1" ht="39.6" x14ac:dyDescent="0.25">
      <c r="A27" s="54" t="s">
        <v>538</v>
      </c>
      <c r="B27" s="101" t="s">
        <v>229</v>
      </c>
      <c r="C27" s="60">
        <v>1</v>
      </c>
      <c r="D27" s="60">
        <v>2</v>
      </c>
      <c r="E27" s="60">
        <v>1</v>
      </c>
      <c r="F27" s="60">
        <v>1</v>
      </c>
      <c r="G27" s="60">
        <v>1</v>
      </c>
      <c r="H27" s="60">
        <v>5</v>
      </c>
      <c r="I27" s="118">
        <f t="shared" si="0"/>
        <v>1.8333333333333333</v>
      </c>
      <c r="J27" s="60">
        <v>1</v>
      </c>
      <c r="K27" s="60">
        <v>1</v>
      </c>
      <c r="L27" s="60">
        <v>0</v>
      </c>
      <c r="M27" s="60">
        <v>1</v>
      </c>
      <c r="N27" s="118">
        <f t="shared" si="7"/>
        <v>0.75</v>
      </c>
      <c r="O27" s="44">
        <f t="shared" si="8"/>
        <v>1.375</v>
      </c>
      <c r="P27" s="45" t="str">
        <f t="shared" si="3"/>
        <v>basso</v>
      </c>
      <c r="Q27" s="46" t="str">
        <f t="shared" si="6"/>
        <v>0</v>
      </c>
      <c r="R27" s="102" t="str">
        <f t="shared" si="5"/>
        <v>0</v>
      </c>
      <c r="S27" s="121"/>
    </row>
    <row r="28" spans="1:19" s="25" customFormat="1" x14ac:dyDescent="0.25"/>
    <row r="29" spans="1:19" s="25" customFormat="1" x14ac:dyDescent="0.25"/>
    <row r="30" spans="1:19" s="25" customFormat="1" x14ac:dyDescent="0.25"/>
    <row r="31" spans="1:19" s="25" customFormat="1" x14ac:dyDescent="0.25"/>
    <row r="32" spans="1:19" s="25" customFormat="1" x14ac:dyDescent="0.25"/>
    <row r="33" s="25" customFormat="1" x14ac:dyDescent="0.25"/>
    <row r="34" s="25" customFormat="1" x14ac:dyDescent="0.25"/>
    <row r="35" s="25" customFormat="1" x14ac:dyDescent="0.25"/>
    <row r="36" s="25" customFormat="1" x14ac:dyDescent="0.25"/>
    <row r="37" s="25" customFormat="1" x14ac:dyDescent="0.25"/>
    <row r="38" s="25" customFormat="1" x14ac:dyDescent="0.25"/>
    <row r="39" s="25" customFormat="1" x14ac:dyDescent="0.25"/>
    <row r="40" s="25" customFormat="1" x14ac:dyDescent="0.25"/>
    <row r="41" s="25" customFormat="1" x14ac:dyDescent="0.25"/>
    <row r="42" s="25" customFormat="1" x14ac:dyDescent="0.25"/>
    <row r="43" s="25" customFormat="1" x14ac:dyDescent="0.25"/>
    <row r="44" s="25" customFormat="1" x14ac:dyDescent="0.25"/>
    <row r="45" s="25" customFormat="1" x14ac:dyDescent="0.25"/>
    <row r="46" s="25" customFormat="1" x14ac:dyDescent="0.25"/>
    <row r="47" s="25" customFormat="1" x14ac:dyDescent="0.25"/>
    <row r="48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  <row r="91" s="25" customFormat="1" x14ac:dyDescent="0.25"/>
    <row r="92" s="25" customFormat="1" x14ac:dyDescent="0.25"/>
    <row r="93" s="25" customFormat="1" x14ac:dyDescent="0.25"/>
    <row r="94" s="25" customFormat="1" x14ac:dyDescent="0.25"/>
    <row r="95" s="25" customFormat="1" x14ac:dyDescent="0.25"/>
    <row r="96" s="25" customFormat="1" x14ac:dyDescent="0.25"/>
    <row r="97" s="25" customFormat="1" x14ac:dyDescent="0.25"/>
    <row r="98" s="25" customFormat="1" x14ac:dyDescent="0.25"/>
    <row r="99" s="25" customFormat="1" x14ac:dyDescent="0.25"/>
    <row r="100" s="25" customFormat="1" x14ac:dyDescent="0.25"/>
    <row r="101" s="25" customFormat="1" x14ac:dyDescent="0.25"/>
    <row r="102" s="25" customFormat="1" x14ac:dyDescent="0.25"/>
    <row r="103" s="25" customFormat="1" x14ac:dyDescent="0.25"/>
    <row r="104" s="25" customFormat="1" x14ac:dyDescent="0.25"/>
    <row r="105" s="25" customFormat="1" x14ac:dyDescent="0.25"/>
    <row r="106" s="25" customFormat="1" x14ac:dyDescent="0.25"/>
    <row r="107" s="25" customFormat="1" x14ac:dyDescent="0.25"/>
    <row r="108" s="25" customFormat="1" x14ac:dyDescent="0.25"/>
    <row r="109" s="25" customFormat="1" x14ac:dyDescent="0.25"/>
    <row r="110" s="25" customFormat="1" x14ac:dyDescent="0.25"/>
    <row r="111" s="25" customFormat="1" x14ac:dyDescent="0.25"/>
    <row r="112" s="25" customFormat="1" x14ac:dyDescent="0.25"/>
    <row r="113" s="25" customFormat="1" x14ac:dyDescent="0.25"/>
    <row r="114" s="25" customFormat="1" x14ac:dyDescent="0.25"/>
    <row r="115" s="25" customFormat="1" x14ac:dyDescent="0.25"/>
    <row r="116" s="25" customFormat="1" x14ac:dyDescent="0.25"/>
    <row r="117" s="25" customFormat="1" x14ac:dyDescent="0.25"/>
    <row r="118" s="25" customFormat="1" x14ac:dyDescent="0.25"/>
    <row r="119" s="25" customFormat="1" x14ac:dyDescent="0.25"/>
    <row r="120" s="25" customFormat="1" x14ac:dyDescent="0.25"/>
    <row r="121" s="25" customFormat="1" x14ac:dyDescent="0.25"/>
    <row r="122" s="25" customFormat="1" x14ac:dyDescent="0.25"/>
    <row r="123" s="25" customFormat="1" x14ac:dyDescent="0.25"/>
    <row r="124" s="25" customFormat="1" x14ac:dyDescent="0.25"/>
    <row r="125" s="25" customFormat="1" x14ac:dyDescent="0.25"/>
    <row r="126" s="25" customFormat="1" x14ac:dyDescent="0.25"/>
    <row r="127" s="25" customFormat="1" x14ac:dyDescent="0.25"/>
    <row r="128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</sheetData>
  <mergeCells count="3">
    <mergeCell ref="O3:R3"/>
    <mergeCell ref="A2:B2"/>
    <mergeCell ref="O2:R2"/>
  </mergeCells>
  <pageMargins left="0" right="0" top="0" bottom="0" header="0" footer="0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opLeftCell="A2" workbookViewId="0">
      <selection activeCell="S19" sqref="S19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5.10937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ht="26.25" customHeight="1" x14ac:dyDescent="0.25">
      <c r="A2" s="159" t="s">
        <v>290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133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133" t="s">
        <v>11</v>
      </c>
      <c r="O3" s="158" t="s">
        <v>26</v>
      </c>
      <c r="P3" s="158"/>
      <c r="Q3" s="158"/>
      <c r="R3" s="158"/>
      <c r="S3" s="42" t="s">
        <v>394</v>
      </c>
    </row>
    <row r="4" spans="1:19" ht="13.5" x14ac:dyDescent="0.2">
      <c r="A4" s="61" t="s">
        <v>292</v>
      </c>
      <c r="B4" s="56" t="s">
        <v>71</v>
      </c>
      <c r="C4" s="62">
        <v>5</v>
      </c>
      <c r="D4" s="62">
        <v>5</v>
      </c>
      <c r="E4" s="62">
        <v>1</v>
      </c>
      <c r="F4" s="62">
        <v>1</v>
      </c>
      <c r="G4" s="62">
        <v>1</v>
      </c>
      <c r="H4" s="62">
        <v>5</v>
      </c>
      <c r="I4" s="118">
        <f>SUM(C4:H4)/6</f>
        <v>3</v>
      </c>
      <c r="J4" s="62">
        <v>1</v>
      </c>
      <c r="K4" s="62">
        <v>1</v>
      </c>
      <c r="L4" s="62">
        <v>0</v>
      </c>
      <c r="M4" s="62">
        <v>2</v>
      </c>
      <c r="N4" s="118">
        <f>SUM(J4:M4)/4</f>
        <v>1</v>
      </c>
      <c r="O4" s="50">
        <f>I4*N4</f>
        <v>3</v>
      </c>
      <c r="P4" s="51" t="str">
        <f>IF(O4&lt;=3, "basso","0")</f>
        <v>basso</v>
      </c>
      <c r="Q4" s="52" t="str">
        <f>IF(AND(O4&gt;3, O4&lt;6),"medio", "0")</f>
        <v>0</v>
      </c>
      <c r="R4" s="57" t="str">
        <f t="shared" ref="R4:R10" si="0">IF(O4&gt;6, "ALTO","0")</f>
        <v>0</v>
      </c>
      <c r="S4" s="42"/>
    </row>
    <row r="5" spans="1:19" ht="13.5" x14ac:dyDescent="0.2">
      <c r="A5" s="61" t="s">
        <v>293</v>
      </c>
      <c r="B5" s="56" t="s">
        <v>72</v>
      </c>
      <c r="C5" s="62">
        <v>5</v>
      </c>
      <c r="D5" s="62">
        <v>5</v>
      </c>
      <c r="E5" s="62">
        <v>1</v>
      </c>
      <c r="F5" s="62">
        <v>1</v>
      </c>
      <c r="G5" s="62">
        <v>1</v>
      </c>
      <c r="H5" s="62">
        <v>5</v>
      </c>
      <c r="I5" s="118">
        <f t="shared" ref="I5:I17" si="1">SUM(C5:H5)/6</f>
        <v>3</v>
      </c>
      <c r="J5" s="62">
        <v>1</v>
      </c>
      <c r="K5" s="62">
        <v>1</v>
      </c>
      <c r="L5" s="62">
        <v>0</v>
      </c>
      <c r="M5" s="62">
        <v>2</v>
      </c>
      <c r="N5" s="118">
        <f t="shared" ref="N5:N17" si="2">SUM(J5:M5)/4</f>
        <v>1</v>
      </c>
      <c r="O5" s="50">
        <f t="shared" ref="O5:O17" si="3">I5*N5</f>
        <v>3</v>
      </c>
      <c r="P5" s="51" t="str">
        <f>IF(O5&lt;=3, "basso","0")</f>
        <v>basso</v>
      </c>
      <c r="Q5" s="52" t="str">
        <f t="shared" ref="Q5:Q17" si="4">IF(AND(O5&gt;3, O5&lt;6),"medio", "0")</f>
        <v>0</v>
      </c>
      <c r="R5" s="57" t="str">
        <f t="shared" si="0"/>
        <v>0</v>
      </c>
      <c r="S5" s="42"/>
    </row>
    <row r="6" spans="1:19" ht="27" x14ac:dyDescent="0.2">
      <c r="A6" s="61" t="s">
        <v>294</v>
      </c>
      <c r="B6" s="56" t="s">
        <v>73</v>
      </c>
      <c r="C6" s="62">
        <v>5</v>
      </c>
      <c r="D6" s="62">
        <v>5</v>
      </c>
      <c r="E6" s="62">
        <v>1</v>
      </c>
      <c r="F6" s="62">
        <v>1</v>
      </c>
      <c r="G6" s="62">
        <v>1</v>
      </c>
      <c r="H6" s="62">
        <v>5</v>
      </c>
      <c r="I6" s="118">
        <f t="shared" si="1"/>
        <v>3</v>
      </c>
      <c r="J6" s="62">
        <v>1</v>
      </c>
      <c r="K6" s="62">
        <v>1</v>
      </c>
      <c r="L6" s="62">
        <v>0</v>
      </c>
      <c r="M6" s="62">
        <v>2</v>
      </c>
      <c r="N6" s="118">
        <f t="shared" si="2"/>
        <v>1</v>
      </c>
      <c r="O6" s="50">
        <f t="shared" si="3"/>
        <v>3</v>
      </c>
      <c r="P6" s="51" t="str">
        <f>IF(O6&lt;=3, "basso","0")</f>
        <v>basso</v>
      </c>
      <c r="Q6" s="52" t="str">
        <f t="shared" si="4"/>
        <v>0</v>
      </c>
      <c r="R6" s="57" t="str">
        <f t="shared" si="0"/>
        <v>0</v>
      </c>
      <c r="S6" s="42"/>
    </row>
    <row r="7" spans="1:19" ht="13.5" x14ac:dyDescent="0.2">
      <c r="A7" s="61" t="s">
        <v>295</v>
      </c>
      <c r="B7" s="56" t="s">
        <v>74</v>
      </c>
      <c r="C7" s="62">
        <v>1</v>
      </c>
      <c r="D7" s="62">
        <v>5</v>
      </c>
      <c r="E7" s="62">
        <v>1</v>
      </c>
      <c r="F7" s="62">
        <v>1</v>
      </c>
      <c r="G7" s="62">
        <v>1</v>
      </c>
      <c r="H7" s="62">
        <v>5</v>
      </c>
      <c r="I7" s="118">
        <f t="shared" si="1"/>
        <v>2.3333333333333335</v>
      </c>
      <c r="J7" s="62">
        <v>1</v>
      </c>
      <c r="K7" s="62">
        <v>1</v>
      </c>
      <c r="L7" s="62">
        <v>0</v>
      </c>
      <c r="M7" s="62">
        <v>2</v>
      </c>
      <c r="N7" s="118">
        <f t="shared" si="2"/>
        <v>1</v>
      </c>
      <c r="O7" s="50">
        <f t="shared" si="3"/>
        <v>2.3333333333333335</v>
      </c>
      <c r="P7" s="51" t="str">
        <f t="shared" ref="P7:P17" si="5">IF(O7&lt;3, "basso","0")</f>
        <v>basso</v>
      </c>
      <c r="Q7" s="52" t="str">
        <f t="shared" si="4"/>
        <v>0</v>
      </c>
      <c r="R7" s="57" t="str">
        <f t="shared" si="0"/>
        <v>0</v>
      </c>
      <c r="S7" s="42"/>
    </row>
    <row r="8" spans="1:19" ht="13.5" x14ac:dyDescent="0.2">
      <c r="A8" s="61" t="s">
        <v>296</v>
      </c>
      <c r="B8" s="56" t="s">
        <v>75</v>
      </c>
      <c r="C8" s="62">
        <v>5</v>
      </c>
      <c r="D8" s="62">
        <v>5</v>
      </c>
      <c r="E8" s="62">
        <v>1</v>
      </c>
      <c r="F8" s="62">
        <v>1</v>
      </c>
      <c r="G8" s="62">
        <v>1</v>
      </c>
      <c r="H8" s="62">
        <v>5</v>
      </c>
      <c r="I8" s="118">
        <f t="shared" si="1"/>
        <v>3</v>
      </c>
      <c r="J8" s="62">
        <v>1</v>
      </c>
      <c r="K8" s="62">
        <v>1</v>
      </c>
      <c r="L8" s="62">
        <v>0</v>
      </c>
      <c r="M8" s="62">
        <v>2</v>
      </c>
      <c r="N8" s="118">
        <f>SUM(J8:M8)/4</f>
        <v>1</v>
      </c>
      <c r="O8" s="50">
        <f t="shared" si="3"/>
        <v>3</v>
      </c>
      <c r="P8" s="51" t="str">
        <f>IF(O8&lt;=3, "basso","0")</f>
        <v>basso</v>
      </c>
      <c r="Q8" s="52" t="str">
        <f t="shared" si="4"/>
        <v>0</v>
      </c>
      <c r="R8" s="57" t="str">
        <f t="shared" si="0"/>
        <v>0</v>
      </c>
      <c r="S8" s="42"/>
    </row>
    <row r="9" spans="1:19" ht="13.5" x14ac:dyDescent="0.2">
      <c r="A9" s="61" t="s">
        <v>297</v>
      </c>
      <c r="B9" s="56" t="s">
        <v>76</v>
      </c>
      <c r="C9" s="62">
        <v>4</v>
      </c>
      <c r="D9" s="62">
        <v>5</v>
      </c>
      <c r="E9" s="62">
        <v>1</v>
      </c>
      <c r="F9" s="62">
        <v>1</v>
      </c>
      <c r="G9" s="62">
        <v>1</v>
      </c>
      <c r="H9" s="62">
        <v>5</v>
      </c>
      <c r="I9" s="118">
        <f t="shared" si="1"/>
        <v>2.8333333333333335</v>
      </c>
      <c r="J9" s="62">
        <v>1</v>
      </c>
      <c r="K9" s="62">
        <v>1</v>
      </c>
      <c r="L9" s="62">
        <v>0</v>
      </c>
      <c r="M9" s="62">
        <v>2</v>
      </c>
      <c r="N9" s="118">
        <f>SUM(J9:M9)/4</f>
        <v>1</v>
      </c>
      <c r="O9" s="50">
        <f>I9*N9</f>
        <v>2.8333333333333335</v>
      </c>
      <c r="P9" s="51" t="str">
        <f t="shared" si="5"/>
        <v>basso</v>
      </c>
      <c r="Q9" s="52" t="str">
        <f t="shared" si="4"/>
        <v>0</v>
      </c>
      <c r="R9" s="57" t="str">
        <f t="shared" si="0"/>
        <v>0</v>
      </c>
      <c r="S9" s="42"/>
    </row>
    <row r="10" spans="1:19" ht="13.2" x14ac:dyDescent="0.25">
      <c r="A10" s="61" t="s">
        <v>298</v>
      </c>
      <c r="B10" s="56" t="s">
        <v>77</v>
      </c>
      <c r="C10" s="62">
        <v>5</v>
      </c>
      <c r="D10" s="62">
        <v>5</v>
      </c>
      <c r="E10" s="62">
        <v>1</v>
      </c>
      <c r="F10" s="62">
        <v>1</v>
      </c>
      <c r="G10" s="62">
        <v>1</v>
      </c>
      <c r="H10" s="62">
        <v>5</v>
      </c>
      <c r="I10" s="118">
        <f t="shared" si="1"/>
        <v>3</v>
      </c>
      <c r="J10" s="62">
        <v>1</v>
      </c>
      <c r="K10" s="62">
        <v>1</v>
      </c>
      <c r="L10" s="62">
        <v>0</v>
      </c>
      <c r="M10" s="62">
        <v>2</v>
      </c>
      <c r="N10" s="118">
        <f t="shared" si="2"/>
        <v>1</v>
      </c>
      <c r="O10" s="50">
        <f t="shared" si="3"/>
        <v>3</v>
      </c>
      <c r="P10" s="51" t="str">
        <f t="shared" si="5"/>
        <v>0</v>
      </c>
      <c r="Q10" s="52" t="str">
        <f t="shared" si="4"/>
        <v>0</v>
      </c>
      <c r="R10" s="57" t="str">
        <f t="shared" si="0"/>
        <v>0</v>
      </c>
      <c r="S10" s="42"/>
    </row>
    <row r="11" spans="1:19" ht="13.2" x14ac:dyDescent="0.25">
      <c r="A11" s="61" t="s">
        <v>299</v>
      </c>
      <c r="B11" s="56" t="s">
        <v>78</v>
      </c>
      <c r="C11" s="62">
        <v>5</v>
      </c>
      <c r="D11" s="62">
        <v>1</v>
      </c>
      <c r="E11" s="62">
        <v>1</v>
      </c>
      <c r="F11" s="62">
        <v>1</v>
      </c>
      <c r="G11" s="62">
        <v>1</v>
      </c>
      <c r="H11" s="62"/>
      <c r="I11" s="118">
        <f t="shared" si="1"/>
        <v>1.5</v>
      </c>
      <c r="J11" s="62">
        <v>1</v>
      </c>
      <c r="K11" s="62">
        <v>1</v>
      </c>
      <c r="L11" s="62">
        <v>0</v>
      </c>
      <c r="M11" s="62">
        <v>2</v>
      </c>
      <c r="N11" s="118">
        <f t="shared" si="2"/>
        <v>1</v>
      </c>
      <c r="O11" s="50">
        <f t="shared" si="3"/>
        <v>1.5</v>
      </c>
      <c r="P11" s="51" t="str">
        <f t="shared" si="5"/>
        <v>basso</v>
      </c>
      <c r="Q11" s="52" t="str">
        <f t="shared" si="4"/>
        <v>0</v>
      </c>
      <c r="R11" s="57" t="str">
        <f>IF(O11&gt;6, "ALTO","0")</f>
        <v>0</v>
      </c>
      <c r="S11" s="42"/>
    </row>
    <row r="12" spans="1:19" s="25" customFormat="1" ht="13.2" x14ac:dyDescent="0.25">
      <c r="A12" s="54" t="s">
        <v>300</v>
      </c>
      <c r="B12" s="43" t="s">
        <v>79</v>
      </c>
      <c r="C12" s="54">
        <v>5</v>
      </c>
      <c r="D12" s="54">
        <v>5</v>
      </c>
      <c r="E12" s="54">
        <v>1</v>
      </c>
      <c r="F12" s="54">
        <v>1</v>
      </c>
      <c r="G12" s="54">
        <v>1</v>
      </c>
      <c r="H12" s="54">
        <v>5</v>
      </c>
      <c r="I12" s="118">
        <f t="shared" si="1"/>
        <v>3</v>
      </c>
      <c r="J12" s="54">
        <v>2</v>
      </c>
      <c r="K12" s="54">
        <v>1</v>
      </c>
      <c r="L12" s="54">
        <v>2</v>
      </c>
      <c r="M12" s="54">
        <v>4</v>
      </c>
      <c r="N12" s="118">
        <f>SUM(J12:M12)/4</f>
        <v>2.25</v>
      </c>
      <c r="O12" s="44">
        <f>I12*N12</f>
        <v>6.75</v>
      </c>
      <c r="P12" s="45" t="str">
        <f t="shared" si="5"/>
        <v>0</v>
      </c>
      <c r="Q12" s="46" t="str">
        <f t="shared" si="4"/>
        <v>0</v>
      </c>
      <c r="R12" s="47" t="str">
        <f t="shared" ref="R12:R17" si="6">IF(O12&gt;6, "ALTO","0")</f>
        <v>ALTO</v>
      </c>
      <c r="S12" s="42" t="s">
        <v>237</v>
      </c>
    </row>
    <row r="13" spans="1:19" s="25" customFormat="1" ht="13.2" x14ac:dyDescent="0.25">
      <c r="A13" s="54" t="s">
        <v>301</v>
      </c>
      <c r="B13" s="43" t="s">
        <v>80</v>
      </c>
      <c r="C13" s="54">
        <v>5</v>
      </c>
      <c r="D13" s="54">
        <v>5</v>
      </c>
      <c r="E13" s="54">
        <v>1</v>
      </c>
      <c r="F13" s="54">
        <v>3</v>
      </c>
      <c r="G13" s="54">
        <v>1</v>
      </c>
      <c r="H13" s="54">
        <v>5</v>
      </c>
      <c r="I13" s="118">
        <f t="shared" si="1"/>
        <v>3.3333333333333335</v>
      </c>
      <c r="J13" s="54">
        <v>2</v>
      </c>
      <c r="K13" s="54">
        <v>1</v>
      </c>
      <c r="L13" s="54">
        <v>0</v>
      </c>
      <c r="M13" s="54">
        <v>4</v>
      </c>
      <c r="N13" s="118">
        <f>SUM(J13:M13)/4</f>
        <v>1.75</v>
      </c>
      <c r="O13" s="44">
        <f>I13*N13</f>
        <v>5.8333333333333339</v>
      </c>
      <c r="P13" s="45" t="str">
        <f t="shared" si="5"/>
        <v>0</v>
      </c>
      <c r="Q13" s="46" t="str">
        <f t="shared" si="4"/>
        <v>medio</v>
      </c>
      <c r="R13" s="47" t="str">
        <f t="shared" si="6"/>
        <v>0</v>
      </c>
      <c r="S13" s="42" t="s">
        <v>237</v>
      </c>
    </row>
    <row r="14" spans="1:19" s="25" customFormat="1" ht="26.4" x14ac:dyDescent="0.25">
      <c r="A14" s="54" t="s">
        <v>302</v>
      </c>
      <c r="B14" s="43" t="s">
        <v>81</v>
      </c>
      <c r="C14" s="54">
        <v>5</v>
      </c>
      <c r="D14" s="54">
        <v>5</v>
      </c>
      <c r="E14" s="54">
        <v>1</v>
      </c>
      <c r="F14" s="54">
        <v>3</v>
      </c>
      <c r="G14" s="54">
        <v>5</v>
      </c>
      <c r="H14" s="54">
        <v>5</v>
      </c>
      <c r="I14" s="118">
        <f t="shared" si="1"/>
        <v>4</v>
      </c>
      <c r="J14" s="54">
        <v>1</v>
      </c>
      <c r="K14" s="54">
        <v>1</v>
      </c>
      <c r="L14" s="54">
        <v>0</v>
      </c>
      <c r="M14" s="54">
        <v>4</v>
      </c>
      <c r="N14" s="118">
        <f>SUM(J14:M14)/4</f>
        <v>1.5</v>
      </c>
      <c r="O14" s="44">
        <f>I14*N14</f>
        <v>6</v>
      </c>
      <c r="P14" s="45" t="str">
        <f t="shared" si="5"/>
        <v>0</v>
      </c>
      <c r="Q14" s="46" t="str">
        <f>IF(AND(O14&gt;3, O14&lt;=6),"medio", "0")</f>
        <v>medio</v>
      </c>
      <c r="R14" s="47" t="str">
        <f t="shared" si="6"/>
        <v>0</v>
      </c>
      <c r="S14" s="42" t="s">
        <v>391</v>
      </c>
    </row>
    <row r="15" spans="1:19" s="25" customFormat="1" ht="13.2" x14ac:dyDescent="0.25">
      <c r="A15" s="54" t="s">
        <v>303</v>
      </c>
      <c r="B15" s="43" t="s">
        <v>82</v>
      </c>
      <c r="C15" s="54">
        <v>5</v>
      </c>
      <c r="D15" s="54">
        <v>5</v>
      </c>
      <c r="E15" s="54">
        <v>1</v>
      </c>
      <c r="F15" s="54">
        <v>1</v>
      </c>
      <c r="G15" s="54">
        <v>5</v>
      </c>
      <c r="H15" s="54">
        <v>5</v>
      </c>
      <c r="I15" s="118">
        <f t="shared" si="1"/>
        <v>3.6666666666666665</v>
      </c>
      <c r="J15" s="54">
        <v>2</v>
      </c>
      <c r="K15" s="54">
        <v>1</v>
      </c>
      <c r="L15" s="54">
        <v>0</v>
      </c>
      <c r="M15" s="54">
        <v>2</v>
      </c>
      <c r="N15" s="118">
        <f>SUM(J15:M15)/4</f>
        <v>1.25</v>
      </c>
      <c r="O15" s="44">
        <f>I15*N15</f>
        <v>4.583333333333333</v>
      </c>
      <c r="P15" s="45" t="str">
        <f t="shared" si="5"/>
        <v>0</v>
      </c>
      <c r="Q15" s="46" t="str">
        <f t="shared" si="4"/>
        <v>medio</v>
      </c>
      <c r="R15" s="47" t="str">
        <f t="shared" si="6"/>
        <v>0</v>
      </c>
      <c r="S15" s="42" t="s">
        <v>391</v>
      </c>
    </row>
    <row r="16" spans="1:19" s="25" customFormat="1" ht="13.2" x14ac:dyDescent="0.25">
      <c r="A16" s="54" t="s">
        <v>304</v>
      </c>
      <c r="B16" s="43" t="s">
        <v>83</v>
      </c>
      <c r="C16" s="54">
        <v>5</v>
      </c>
      <c r="D16" s="54">
        <v>5</v>
      </c>
      <c r="E16" s="54">
        <v>1</v>
      </c>
      <c r="F16" s="54">
        <v>3</v>
      </c>
      <c r="G16" s="54">
        <v>5</v>
      </c>
      <c r="H16" s="54">
        <v>5</v>
      </c>
      <c r="I16" s="118">
        <f t="shared" si="1"/>
        <v>4</v>
      </c>
      <c r="J16" s="54">
        <v>1</v>
      </c>
      <c r="K16" s="54">
        <v>1</v>
      </c>
      <c r="L16" s="54">
        <v>0</v>
      </c>
      <c r="M16" s="54">
        <v>2</v>
      </c>
      <c r="N16" s="118">
        <f t="shared" si="2"/>
        <v>1</v>
      </c>
      <c r="O16" s="44">
        <f t="shared" si="3"/>
        <v>4</v>
      </c>
      <c r="P16" s="45" t="str">
        <f t="shared" si="5"/>
        <v>0</v>
      </c>
      <c r="Q16" s="46" t="str">
        <f t="shared" si="4"/>
        <v>medio</v>
      </c>
      <c r="R16" s="47" t="str">
        <f t="shared" si="6"/>
        <v>0</v>
      </c>
      <c r="S16" s="42" t="s">
        <v>390</v>
      </c>
    </row>
    <row r="17" spans="1:19" ht="26.4" x14ac:dyDescent="0.25">
      <c r="A17" s="61" t="s">
        <v>305</v>
      </c>
      <c r="B17" s="56" t="s">
        <v>84</v>
      </c>
      <c r="C17" s="62">
        <v>1</v>
      </c>
      <c r="D17" s="62">
        <v>1</v>
      </c>
      <c r="E17" s="62">
        <v>1</v>
      </c>
      <c r="F17" s="62">
        <v>3</v>
      </c>
      <c r="G17" s="62">
        <v>5</v>
      </c>
      <c r="H17" s="62">
        <v>5</v>
      </c>
      <c r="I17" s="118">
        <f t="shared" si="1"/>
        <v>2.6666666666666665</v>
      </c>
      <c r="J17" s="62">
        <v>1</v>
      </c>
      <c r="K17" s="62">
        <v>1</v>
      </c>
      <c r="L17" s="62">
        <v>0</v>
      </c>
      <c r="M17" s="62">
        <v>2</v>
      </c>
      <c r="N17" s="118">
        <f t="shared" si="2"/>
        <v>1</v>
      </c>
      <c r="O17" s="50">
        <f t="shared" si="3"/>
        <v>2.6666666666666665</v>
      </c>
      <c r="P17" s="51" t="str">
        <f t="shared" si="5"/>
        <v>basso</v>
      </c>
      <c r="Q17" s="52" t="str">
        <f t="shared" si="4"/>
        <v>0</v>
      </c>
      <c r="R17" s="57" t="str">
        <f t="shared" si="6"/>
        <v>0</v>
      </c>
      <c r="S17" s="42"/>
    </row>
  </sheetData>
  <mergeCells count="3">
    <mergeCell ref="O3:R3"/>
    <mergeCell ref="A2:B2"/>
    <mergeCell ref="O2:R2"/>
  </mergeCells>
  <printOptions horizontalCentered="1"/>
  <pageMargins left="0" right="0" top="0" bottom="0" header="0" footer="0"/>
  <pageSetup paperSize="9"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workbookViewId="0">
      <selection activeCell="S4" sqref="S4:S16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6.109375" style="11" customWidth="1"/>
    <col min="9" max="9" width="7.44140625" style="11" customWidth="1"/>
    <col min="10" max="13" width="5.44140625" style="11" customWidth="1"/>
    <col min="14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x14ac:dyDescent="0.25">
      <c r="A2" s="159" t="s">
        <v>541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133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133" t="s">
        <v>11</v>
      </c>
      <c r="O3" s="158" t="s">
        <v>26</v>
      </c>
      <c r="P3" s="158"/>
      <c r="Q3" s="158"/>
      <c r="R3" s="158"/>
      <c r="S3" s="42" t="s">
        <v>394</v>
      </c>
    </row>
    <row r="4" spans="1:19" s="25" customFormat="1" ht="26.4" x14ac:dyDescent="0.25">
      <c r="A4" s="54" t="s">
        <v>96</v>
      </c>
      <c r="B4" s="43" t="s">
        <v>398</v>
      </c>
      <c r="C4" s="54">
        <v>5</v>
      </c>
      <c r="D4" s="54">
        <v>5</v>
      </c>
      <c r="E4" s="54">
        <v>1</v>
      </c>
      <c r="F4" s="54">
        <v>3</v>
      </c>
      <c r="G4" s="54">
        <v>1</v>
      </c>
      <c r="H4" s="54">
        <v>5</v>
      </c>
      <c r="I4" s="118">
        <f t="shared" ref="I4:I16" si="0">SUM(C4:H4)/6</f>
        <v>3.3333333333333335</v>
      </c>
      <c r="J4" s="54">
        <v>1</v>
      </c>
      <c r="K4" s="54">
        <v>1</v>
      </c>
      <c r="L4" s="54">
        <v>0</v>
      </c>
      <c r="M4" s="54">
        <v>3</v>
      </c>
      <c r="N4" s="118">
        <f t="shared" ref="N4:N16" si="1">SUM(J4:M4)/4</f>
        <v>1.25</v>
      </c>
      <c r="O4" s="44">
        <f t="shared" ref="O4:O16" si="2">I4*N4</f>
        <v>4.166666666666667</v>
      </c>
      <c r="P4" s="45" t="str">
        <f t="shared" ref="P4:P14" si="3">IF(O4&lt;3, "basso","0")</f>
        <v>0</v>
      </c>
      <c r="Q4" s="46" t="str">
        <f t="shared" ref="Q4:Q16" si="4">IF(AND(O4&gt;3, O4&lt;6),"medio", "0")</f>
        <v>medio</v>
      </c>
      <c r="R4" s="47" t="str">
        <f t="shared" ref="R4:R16" si="5">IF(O4&gt;6, "ALTO","0")</f>
        <v>0</v>
      </c>
      <c r="S4" s="121" t="s">
        <v>237</v>
      </c>
    </row>
    <row r="5" spans="1:19" s="25" customFormat="1" ht="26.4" x14ac:dyDescent="0.25">
      <c r="A5" s="54" t="s">
        <v>97</v>
      </c>
      <c r="B5" s="43" t="s">
        <v>98</v>
      </c>
      <c r="C5" s="54">
        <v>5</v>
      </c>
      <c r="D5" s="54">
        <v>5</v>
      </c>
      <c r="E5" s="54">
        <v>1</v>
      </c>
      <c r="F5" s="54">
        <v>3</v>
      </c>
      <c r="G5" s="54">
        <v>1</v>
      </c>
      <c r="H5" s="54">
        <v>5</v>
      </c>
      <c r="I5" s="118">
        <f t="shared" si="0"/>
        <v>3.3333333333333335</v>
      </c>
      <c r="J5" s="54">
        <v>1</v>
      </c>
      <c r="K5" s="54">
        <v>1</v>
      </c>
      <c r="L5" s="54">
        <v>0</v>
      </c>
      <c r="M5" s="54">
        <v>3</v>
      </c>
      <c r="N5" s="118">
        <f t="shared" si="1"/>
        <v>1.25</v>
      </c>
      <c r="O5" s="44">
        <f t="shared" si="2"/>
        <v>4.166666666666667</v>
      </c>
      <c r="P5" s="45" t="str">
        <f t="shared" si="3"/>
        <v>0</v>
      </c>
      <c r="Q5" s="46" t="str">
        <f t="shared" si="4"/>
        <v>medio</v>
      </c>
      <c r="R5" s="47" t="str">
        <f t="shared" si="5"/>
        <v>0</v>
      </c>
      <c r="S5" s="121" t="s">
        <v>237</v>
      </c>
    </row>
    <row r="6" spans="1:19" s="25" customFormat="1" ht="26.4" x14ac:dyDescent="0.25">
      <c r="A6" s="54" t="s">
        <v>99</v>
      </c>
      <c r="B6" s="43" t="s">
        <v>403</v>
      </c>
      <c r="C6" s="54">
        <v>1</v>
      </c>
      <c r="D6" s="54">
        <v>2</v>
      </c>
      <c r="E6" s="54">
        <v>1</v>
      </c>
      <c r="F6" s="54">
        <v>1</v>
      </c>
      <c r="G6" s="54">
        <v>1</v>
      </c>
      <c r="H6" s="54">
        <v>5</v>
      </c>
      <c r="I6" s="118">
        <f t="shared" si="0"/>
        <v>1.8333333333333333</v>
      </c>
      <c r="J6" s="54">
        <v>1</v>
      </c>
      <c r="K6" s="54">
        <v>1</v>
      </c>
      <c r="L6" s="54">
        <v>0</v>
      </c>
      <c r="M6" s="54">
        <v>3</v>
      </c>
      <c r="N6" s="118">
        <f t="shared" si="1"/>
        <v>1.25</v>
      </c>
      <c r="O6" s="44">
        <f t="shared" si="2"/>
        <v>2.2916666666666665</v>
      </c>
      <c r="P6" s="45" t="str">
        <f t="shared" si="3"/>
        <v>basso</v>
      </c>
      <c r="Q6" s="46" t="str">
        <f t="shared" si="4"/>
        <v>0</v>
      </c>
      <c r="R6" s="47" t="str">
        <f t="shared" si="5"/>
        <v>0</v>
      </c>
      <c r="S6" s="121"/>
    </row>
    <row r="7" spans="1:19" s="25" customFormat="1" ht="52.8" x14ac:dyDescent="0.25">
      <c r="A7" s="54" t="s">
        <v>100</v>
      </c>
      <c r="B7" s="43" t="s">
        <v>404</v>
      </c>
      <c r="C7" s="54">
        <v>1</v>
      </c>
      <c r="D7" s="54">
        <v>5</v>
      </c>
      <c r="E7" s="54">
        <v>1</v>
      </c>
      <c r="F7" s="54">
        <v>1</v>
      </c>
      <c r="G7" s="54">
        <v>1</v>
      </c>
      <c r="H7" s="54">
        <v>5</v>
      </c>
      <c r="I7" s="118">
        <f t="shared" si="0"/>
        <v>2.3333333333333335</v>
      </c>
      <c r="J7" s="54">
        <v>1</v>
      </c>
      <c r="K7" s="54">
        <v>1</v>
      </c>
      <c r="L7" s="54">
        <v>0</v>
      </c>
      <c r="M7" s="54">
        <v>3</v>
      </c>
      <c r="N7" s="118">
        <f t="shared" si="1"/>
        <v>1.25</v>
      </c>
      <c r="O7" s="44">
        <f t="shared" si="2"/>
        <v>2.916666666666667</v>
      </c>
      <c r="P7" s="45" t="str">
        <f t="shared" si="3"/>
        <v>basso</v>
      </c>
      <c r="Q7" s="46" t="str">
        <f t="shared" si="4"/>
        <v>0</v>
      </c>
      <c r="R7" s="47" t="str">
        <f t="shared" si="5"/>
        <v>0</v>
      </c>
      <c r="S7" s="121"/>
    </row>
    <row r="8" spans="1:19" s="25" customFormat="1" ht="39.6" x14ac:dyDescent="0.25">
      <c r="A8" s="54" t="s">
        <v>101</v>
      </c>
      <c r="B8" s="43" t="s">
        <v>103</v>
      </c>
      <c r="C8" s="54">
        <v>4</v>
      </c>
      <c r="D8" s="54">
        <v>5</v>
      </c>
      <c r="E8" s="54">
        <v>1</v>
      </c>
      <c r="F8" s="54">
        <v>1</v>
      </c>
      <c r="G8" s="54">
        <v>1</v>
      </c>
      <c r="H8" s="54">
        <v>2</v>
      </c>
      <c r="I8" s="118">
        <f t="shared" si="0"/>
        <v>2.3333333333333335</v>
      </c>
      <c r="J8" s="54">
        <v>1</v>
      </c>
      <c r="K8" s="54">
        <v>1</v>
      </c>
      <c r="L8" s="54">
        <v>0</v>
      </c>
      <c r="M8" s="54">
        <v>3</v>
      </c>
      <c r="N8" s="118">
        <f t="shared" si="1"/>
        <v>1.25</v>
      </c>
      <c r="O8" s="44">
        <f t="shared" si="2"/>
        <v>2.916666666666667</v>
      </c>
      <c r="P8" s="45" t="str">
        <f t="shared" si="3"/>
        <v>basso</v>
      </c>
      <c r="Q8" s="46" t="str">
        <f t="shared" si="4"/>
        <v>0</v>
      </c>
      <c r="R8" s="47" t="str">
        <f t="shared" si="5"/>
        <v>0</v>
      </c>
      <c r="S8" s="121"/>
    </row>
    <row r="9" spans="1:19" s="25" customFormat="1" ht="39.6" x14ac:dyDescent="0.25">
      <c r="A9" s="54" t="s">
        <v>102</v>
      </c>
      <c r="B9" s="43" t="s">
        <v>105</v>
      </c>
      <c r="C9" s="54">
        <v>4</v>
      </c>
      <c r="D9" s="54">
        <v>5</v>
      </c>
      <c r="E9" s="54">
        <v>1</v>
      </c>
      <c r="F9" s="54">
        <v>3</v>
      </c>
      <c r="G9" s="54">
        <v>5</v>
      </c>
      <c r="H9" s="54">
        <v>5</v>
      </c>
      <c r="I9" s="118">
        <f t="shared" si="0"/>
        <v>3.8333333333333335</v>
      </c>
      <c r="J9" s="54">
        <v>1</v>
      </c>
      <c r="K9" s="54">
        <v>1</v>
      </c>
      <c r="L9" s="54">
        <v>0</v>
      </c>
      <c r="M9" s="54">
        <v>3</v>
      </c>
      <c r="N9" s="118">
        <f t="shared" si="1"/>
        <v>1.25</v>
      </c>
      <c r="O9" s="44">
        <f t="shared" si="2"/>
        <v>4.791666666666667</v>
      </c>
      <c r="P9" s="45" t="str">
        <f t="shared" si="3"/>
        <v>0</v>
      </c>
      <c r="Q9" s="46" t="str">
        <f t="shared" si="4"/>
        <v>medio</v>
      </c>
      <c r="R9" s="47" t="str">
        <f t="shared" si="5"/>
        <v>0</v>
      </c>
      <c r="S9" s="121" t="s">
        <v>237</v>
      </c>
    </row>
    <row r="10" spans="1:19" s="25" customFormat="1" ht="39.6" x14ac:dyDescent="0.25">
      <c r="A10" s="54" t="s">
        <v>104</v>
      </c>
      <c r="B10" s="43" t="s">
        <v>107</v>
      </c>
      <c r="C10" s="54">
        <v>5</v>
      </c>
      <c r="D10" s="54">
        <v>5</v>
      </c>
      <c r="E10" s="54">
        <v>1</v>
      </c>
      <c r="F10" s="54">
        <v>3</v>
      </c>
      <c r="G10" s="54">
        <v>5</v>
      </c>
      <c r="H10" s="54">
        <v>5</v>
      </c>
      <c r="I10" s="118">
        <f t="shared" si="0"/>
        <v>4</v>
      </c>
      <c r="J10" s="54">
        <v>1</v>
      </c>
      <c r="K10" s="54">
        <v>1</v>
      </c>
      <c r="L10" s="54">
        <v>0</v>
      </c>
      <c r="M10" s="54">
        <v>3</v>
      </c>
      <c r="N10" s="118">
        <f t="shared" si="1"/>
        <v>1.25</v>
      </c>
      <c r="O10" s="44">
        <f t="shared" si="2"/>
        <v>5</v>
      </c>
      <c r="P10" s="45" t="str">
        <f t="shared" si="3"/>
        <v>0</v>
      </c>
      <c r="Q10" s="46" t="str">
        <f t="shared" si="4"/>
        <v>medio</v>
      </c>
      <c r="R10" s="47" t="str">
        <f t="shared" si="5"/>
        <v>0</v>
      </c>
      <c r="S10" s="121" t="s">
        <v>390</v>
      </c>
    </row>
    <row r="11" spans="1:19" s="25" customFormat="1" ht="52.8" x14ac:dyDescent="0.25">
      <c r="A11" s="54" t="s">
        <v>106</v>
      </c>
      <c r="B11" s="43" t="s">
        <v>253</v>
      </c>
      <c r="C11" s="54">
        <v>5</v>
      </c>
      <c r="D11" s="54">
        <v>5</v>
      </c>
      <c r="E11" s="54">
        <v>1</v>
      </c>
      <c r="F11" s="54">
        <v>1</v>
      </c>
      <c r="G11" s="54">
        <v>1</v>
      </c>
      <c r="H11" s="54">
        <v>5</v>
      </c>
      <c r="I11" s="118">
        <f t="shared" si="0"/>
        <v>3</v>
      </c>
      <c r="J11" s="54">
        <v>1</v>
      </c>
      <c r="K11" s="54">
        <v>1</v>
      </c>
      <c r="L11" s="54">
        <v>0</v>
      </c>
      <c r="M11" s="54">
        <v>3</v>
      </c>
      <c r="N11" s="118">
        <f t="shared" si="1"/>
        <v>1.25</v>
      </c>
      <c r="O11" s="44">
        <f t="shared" si="2"/>
        <v>3.75</v>
      </c>
      <c r="P11" s="45" t="str">
        <f t="shared" si="3"/>
        <v>0</v>
      </c>
      <c r="Q11" s="46" t="str">
        <f t="shared" si="4"/>
        <v>medio</v>
      </c>
      <c r="R11" s="47" t="str">
        <f t="shared" si="5"/>
        <v>0</v>
      </c>
      <c r="S11" s="121" t="s">
        <v>390</v>
      </c>
    </row>
    <row r="12" spans="1:19" s="25" customFormat="1" ht="13.2" x14ac:dyDescent="0.25">
      <c r="A12" s="54" t="s">
        <v>108</v>
      </c>
      <c r="B12" s="43" t="s">
        <v>110</v>
      </c>
      <c r="C12" s="54">
        <v>1</v>
      </c>
      <c r="D12" s="54">
        <v>5</v>
      </c>
      <c r="E12" s="54">
        <v>1</v>
      </c>
      <c r="F12" s="54">
        <v>1</v>
      </c>
      <c r="G12" s="54">
        <v>3</v>
      </c>
      <c r="H12" s="54">
        <v>2</v>
      </c>
      <c r="I12" s="118">
        <f t="shared" si="0"/>
        <v>2.1666666666666665</v>
      </c>
      <c r="J12" s="54">
        <v>1</v>
      </c>
      <c r="K12" s="54">
        <v>1</v>
      </c>
      <c r="L12" s="54">
        <v>0</v>
      </c>
      <c r="M12" s="54">
        <v>3</v>
      </c>
      <c r="N12" s="118">
        <f t="shared" si="1"/>
        <v>1.25</v>
      </c>
      <c r="O12" s="44">
        <f t="shared" si="2"/>
        <v>2.708333333333333</v>
      </c>
      <c r="P12" s="45" t="str">
        <f t="shared" si="3"/>
        <v>basso</v>
      </c>
      <c r="Q12" s="46" t="str">
        <f t="shared" si="4"/>
        <v>0</v>
      </c>
      <c r="R12" s="47" t="str">
        <f t="shared" si="5"/>
        <v>0</v>
      </c>
      <c r="S12" s="121"/>
    </row>
    <row r="13" spans="1:19" s="25" customFormat="1" ht="26.4" x14ac:dyDescent="0.25">
      <c r="A13" s="54" t="s">
        <v>254</v>
      </c>
      <c r="B13" s="43" t="s">
        <v>111</v>
      </c>
      <c r="C13" s="54">
        <v>1</v>
      </c>
      <c r="D13" s="54">
        <v>2</v>
      </c>
      <c r="E13" s="54">
        <v>1</v>
      </c>
      <c r="F13" s="54">
        <v>1</v>
      </c>
      <c r="G13" s="54">
        <v>3</v>
      </c>
      <c r="H13" s="54">
        <v>5</v>
      </c>
      <c r="I13" s="118">
        <f t="shared" si="0"/>
        <v>2.1666666666666665</v>
      </c>
      <c r="J13" s="54">
        <v>1</v>
      </c>
      <c r="K13" s="54">
        <v>1</v>
      </c>
      <c r="L13" s="54">
        <v>0</v>
      </c>
      <c r="M13" s="54">
        <v>3</v>
      </c>
      <c r="N13" s="118">
        <f t="shared" si="1"/>
        <v>1.25</v>
      </c>
      <c r="O13" s="44">
        <f t="shared" si="2"/>
        <v>2.708333333333333</v>
      </c>
      <c r="P13" s="45" t="str">
        <f t="shared" si="3"/>
        <v>basso</v>
      </c>
      <c r="Q13" s="46" t="str">
        <f t="shared" si="4"/>
        <v>0</v>
      </c>
      <c r="R13" s="47" t="str">
        <f t="shared" si="5"/>
        <v>0</v>
      </c>
      <c r="S13" s="121"/>
    </row>
    <row r="14" spans="1:19" s="25" customFormat="1" ht="39.6" x14ac:dyDescent="0.25">
      <c r="A14" s="54" t="s">
        <v>109</v>
      </c>
      <c r="B14" s="43" t="s">
        <v>115</v>
      </c>
      <c r="C14" s="54">
        <v>5</v>
      </c>
      <c r="D14" s="54">
        <v>2</v>
      </c>
      <c r="E14" s="54">
        <v>1</v>
      </c>
      <c r="F14" s="54">
        <v>1</v>
      </c>
      <c r="G14" s="54">
        <v>1</v>
      </c>
      <c r="H14" s="54">
        <v>5</v>
      </c>
      <c r="I14" s="118">
        <f t="shared" si="0"/>
        <v>2.5</v>
      </c>
      <c r="J14" s="54">
        <v>1</v>
      </c>
      <c r="K14" s="54">
        <v>1</v>
      </c>
      <c r="L14" s="54">
        <v>0</v>
      </c>
      <c r="M14" s="54">
        <v>0</v>
      </c>
      <c r="N14" s="118">
        <f t="shared" si="1"/>
        <v>0.5</v>
      </c>
      <c r="O14" s="44">
        <f t="shared" si="2"/>
        <v>1.25</v>
      </c>
      <c r="P14" s="45" t="str">
        <f t="shared" si="3"/>
        <v>basso</v>
      </c>
      <c r="Q14" s="46" t="str">
        <f t="shared" si="4"/>
        <v>0</v>
      </c>
      <c r="R14" s="47" t="str">
        <f t="shared" si="5"/>
        <v>0</v>
      </c>
      <c r="S14" s="121"/>
    </row>
    <row r="15" spans="1:19" s="25" customFormat="1" ht="52.8" x14ac:dyDescent="0.25">
      <c r="A15" s="54" t="s">
        <v>255</v>
      </c>
      <c r="B15" s="43" t="s">
        <v>116</v>
      </c>
      <c r="C15" s="54">
        <v>5</v>
      </c>
      <c r="D15" s="54">
        <v>5</v>
      </c>
      <c r="E15" s="54">
        <v>1</v>
      </c>
      <c r="F15" s="54">
        <v>3</v>
      </c>
      <c r="G15" s="54">
        <v>1</v>
      </c>
      <c r="H15" s="54">
        <v>5</v>
      </c>
      <c r="I15" s="118">
        <f t="shared" si="0"/>
        <v>3.3333333333333335</v>
      </c>
      <c r="J15" s="54">
        <v>1</v>
      </c>
      <c r="K15" s="54">
        <v>1</v>
      </c>
      <c r="L15" s="54">
        <v>0</v>
      </c>
      <c r="M15" s="54">
        <v>5</v>
      </c>
      <c r="N15" s="118">
        <f t="shared" si="1"/>
        <v>1.75</v>
      </c>
      <c r="O15" s="44">
        <f t="shared" si="2"/>
        <v>5.8333333333333339</v>
      </c>
      <c r="P15" s="45" t="str">
        <f t="shared" ref="P15:P16" si="6">IF(O15&lt;3, "basso","0")</f>
        <v>0</v>
      </c>
      <c r="Q15" s="46" t="str">
        <f t="shared" si="4"/>
        <v>medio</v>
      </c>
      <c r="R15" s="47" t="str">
        <f t="shared" si="5"/>
        <v>0</v>
      </c>
      <c r="S15" s="121" t="s">
        <v>237</v>
      </c>
    </row>
    <row r="16" spans="1:19" s="25" customFormat="1" ht="13.2" x14ac:dyDescent="0.25">
      <c r="A16" s="54" t="s">
        <v>112</v>
      </c>
      <c r="B16" s="43" t="s">
        <v>117</v>
      </c>
      <c r="C16" s="54">
        <v>1</v>
      </c>
      <c r="D16" s="54">
        <v>2</v>
      </c>
      <c r="E16" s="54">
        <v>1</v>
      </c>
      <c r="F16" s="54">
        <v>1</v>
      </c>
      <c r="G16" s="54">
        <v>1</v>
      </c>
      <c r="H16" s="54">
        <v>5</v>
      </c>
      <c r="I16" s="118">
        <f t="shared" si="0"/>
        <v>1.8333333333333333</v>
      </c>
      <c r="J16" s="54">
        <v>1</v>
      </c>
      <c r="K16" s="54">
        <v>1</v>
      </c>
      <c r="L16" s="54">
        <v>0</v>
      </c>
      <c r="M16" s="54">
        <v>3</v>
      </c>
      <c r="N16" s="118">
        <f t="shared" si="1"/>
        <v>1.25</v>
      </c>
      <c r="O16" s="44">
        <f t="shared" si="2"/>
        <v>2.2916666666666665</v>
      </c>
      <c r="P16" s="45" t="str">
        <f t="shared" si="6"/>
        <v>basso</v>
      </c>
      <c r="Q16" s="46" t="str">
        <f t="shared" si="4"/>
        <v>0</v>
      </c>
      <c r="R16" s="47" t="str">
        <f t="shared" si="5"/>
        <v>0</v>
      </c>
      <c r="S16" s="121"/>
    </row>
    <row r="17" s="25" customFormat="1" x14ac:dyDescent="0.25"/>
  </sheetData>
  <mergeCells count="3">
    <mergeCell ref="O3:R3"/>
    <mergeCell ref="A2:B2"/>
    <mergeCell ref="O2:R2"/>
  </mergeCells>
  <printOptions horizontalCentered="1" verticalCentered="1"/>
  <pageMargins left="0" right="0" top="0" bottom="0" header="0" footer="0"/>
  <pageSetup paperSize="9" scale="9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workbookViewId="0">
      <selection activeCell="I16" sqref="I16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4.5546875" style="11" customWidth="1"/>
    <col min="9" max="9" width="8.5546875" style="11" customWidth="1"/>
    <col min="10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5" style="11" customWidth="1"/>
    <col min="20" max="16384" width="9.109375" style="11"/>
  </cols>
  <sheetData>
    <row r="2" spans="1:19" ht="15" customHeight="1" x14ac:dyDescent="0.25">
      <c r="A2" s="159" t="s">
        <v>162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72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133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133" t="s">
        <v>11</v>
      </c>
      <c r="O3" s="158" t="s">
        <v>26</v>
      </c>
      <c r="P3" s="158"/>
      <c r="Q3" s="158"/>
      <c r="R3" s="158"/>
      <c r="S3" s="42" t="s">
        <v>394</v>
      </c>
    </row>
    <row r="4" spans="1:19" ht="26.4" x14ac:dyDescent="0.25">
      <c r="A4" s="61" t="s">
        <v>163</v>
      </c>
      <c r="B4" s="56" t="s">
        <v>164</v>
      </c>
      <c r="C4" s="62">
        <v>5</v>
      </c>
      <c r="D4" s="62">
        <v>5</v>
      </c>
      <c r="E4" s="62">
        <v>1</v>
      </c>
      <c r="F4" s="62">
        <v>1</v>
      </c>
      <c r="G4" s="62">
        <v>1</v>
      </c>
      <c r="H4" s="62">
        <v>3</v>
      </c>
      <c r="I4" s="134">
        <f t="shared" ref="I4:I17" si="0">SUM(C4:H4)/6</f>
        <v>2.6666666666666665</v>
      </c>
      <c r="J4" s="62">
        <v>1</v>
      </c>
      <c r="K4" s="62">
        <v>1</v>
      </c>
      <c r="L4" s="62">
        <v>0</v>
      </c>
      <c r="M4" s="62">
        <v>2</v>
      </c>
      <c r="N4" s="134">
        <f t="shared" ref="N4:N12" si="1">SUM(J4:M4)/4</f>
        <v>1</v>
      </c>
      <c r="O4" s="96">
        <f t="shared" ref="O4:O17" si="2">I4*N4</f>
        <v>2.6666666666666665</v>
      </c>
      <c r="P4" s="97" t="str">
        <f t="shared" ref="P4:P16" si="3">IF(O4&lt;3, "basso","0")</f>
        <v>basso</v>
      </c>
      <c r="Q4" s="98" t="str">
        <f t="shared" ref="Q4:Q17" si="4">IF(AND(O4&gt;3, O4&lt;6),"medio", "0")</f>
        <v>0</v>
      </c>
      <c r="R4" s="99" t="str">
        <f t="shared" ref="R4:R17" si="5">IF(O4&gt;6, "ALTO","0")</f>
        <v>0</v>
      </c>
      <c r="S4" s="42"/>
    </row>
    <row r="5" spans="1:19" ht="79.2" x14ac:dyDescent="0.25">
      <c r="A5" s="61" t="s">
        <v>165</v>
      </c>
      <c r="B5" s="56" t="s">
        <v>166</v>
      </c>
      <c r="C5" s="62">
        <v>2</v>
      </c>
      <c r="D5" s="62">
        <v>5</v>
      </c>
      <c r="E5" s="62">
        <v>3</v>
      </c>
      <c r="F5" s="62">
        <v>3</v>
      </c>
      <c r="G5" s="62">
        <v>1</v>
      </c>
      <c r="H5" s="62">
        <v>3</v>
      </c>
      <c r="I5" s="134">
        <f t="shared" si="0"/>
        <v>2.8333333333333335</v>
      </c>
      <c r="J5" s="62">
        <v>1</v>
      </c>
      <c r="K5" s="62">
        <v>1</v>
      </c>
      <c r="L5" s="62">
        <v>0</v>
      </c>
      <c r="M5" s="62">
        <v>2</v>
      </c>
      <c r="N5" s="134">
        <f t="shared" si="1"/>
        <v>1</v>
      </c>
      <c r="O5" s="96">
        <f t="shared" si="2"/>
        <v>2.8333333333333335</v>
      </c>
      <c r="P5" s="97" t="str">
        <f t="shared" si="3"/>
        <v>basso</v>
      </c>
      <c r="Q5" s="98" t="str">
        <f t="shared" si="4"/>
        <v>0</v>
      </c>
      <c r="R5" s="99" t="str">
        <f t="shared" si="5"/>
        <v>0</v>
      </c>
      <c r="S5" s="121"/>
    </row>
    <row r="6" spans="1:19" ht="39.6" x14ac:dyDescent="0.25">
      <c r="A6" s="61" t="s">
        <v>406</v>
      </c>
      <c r="B6" s="56" t="s">
        <v>243</v>
      </c>
      <c r="C6" s="62">
        <v>1</v>
      </c>
      <c r="D6" s="62">
        <v>2</v>
      </c>
      <c r="E6" s="62">
        <v>3</v>
      </c>
      <c r="F6" s="62">
        <v>1</v>
      </c>
      <c r="G6" s="62">
        <v>1</v>
      </c>
      <c r="H6" s="62">
        <v>5</v>
      </c>
      <c r="I6" s="134">
        <f t="shared" si="0"/>
        <v>2.1666666666666665</v>
      </c>
      <c r="J6" s="62">
        <v>1</v>
      </c>
      <c r="K6" s="62">
        <v>1</v>
      </c>
      <c r="L6" s="62">
        <v>0</v>
      </c>
      <c r="M6" s="62">
        <v>2</v>
      </c>
      <c r="N6" s="134">
        <f t="shared" si="1"/>
        <v>1</v>
      </c>
      <c r="O6" s="96">
        <f t="shared" si="2"/>
        <v>2.1666666666666665</v>
      </c>
      <c r="P6" s="97" t="str">
        <f t="shared" si="3"/>
        <v>basso</v>
      </c>
      <c r="Q6" s="98" t="str">
        <f t="shared" si="4"/>
        <v>0</v>
      </c>
      <c r="R6" s="99" t="str">
        <f t="shared" si="5"/>
        <v>0</v>
      </c>
      <c r="S6" s="121"/>
    </row>
    <row r="7" spans="1:19" ht="13.2" x14ac:dyDescent="0.25">
      <c r="A7" s="61" t="s">
        <v>407</v>
      </c>
      <c r="B7" s="56" t="s">
        <v>168</v>
      </c>
      <c r="C7" s="62">
        <v>2</v>
      </c>
      <c r="D7" s="62">
        <v>2</v>
      </c>
      <c r="E7" s="62">
        <v>1</v>
      </c>
      <c r="F7" s="62">
        <v>1</v>
      </c>
      <c r="G7" s="62">
        <v>1</v>
      </c>
      <c r="H7" s="62"/>
      <c r="I7" s="134">
        <f t="shared" si="0"/>
        <v>1.1666666666666667</v>
      </c>
      <c r="J7" s="62">
        <v>1</v>
      </c>
      <c r="K7" s="62">
        <v>1</v>
      </c>
      <c r="L7" s="62">
        <v>0</v>
      </c>
      <c r="M7" s="62">
        <v>2</v>
      </c>
      <c r="N7" s="134">
        <f t="shared" si="1"/>
        <v>1</v>
      </c>
      <c r="O7" s="96">
        <f t="shared" si="2"/>
        <v>1.1666666666666667</v>
      </c>
      <c r="P7" s="97" t="str">
        <f t="shared" si="3"/>
        <v>basso</v>
      </c>
      <c r="Q7" s="98" t="str">
        <f t="shared" si="4"/>
        <v>0</v>
      </c>
      <c r="R7" s="99" t="str">
        <f t="shared" si="5"/>
        <v>0</v>
      </c>
      <c r="S7" s="121"/>
    </row>
    <row r="8" spans="1:19" ht="13.2" x14ac:dyDescent="0.25">
      <c r="A8" s="61" t="s">
        <v>167</v>
      </c>
      <c r="B8" s="56" t="s">
        <v>90</v>
      </c>
      <c r="C8" s="62">
        <v>2</v>
      </c>
      <c r="D8" s="62">
        <v>2</v>
      </c>
      <c r="E8" s="62">
        <v>1</v>
      </c>
      <c r="F8" s="62">
        <v>1</v>
      </c>
      <c r="G8" s="62">
        <v>1</v>
      </c>
      <c r="H8" s="62"/>
      <c r="I8" s="134">
        <f t="shared" si="0"/>
        <v>1.1666666666666667</v>
      </c>
      <c r="J8" s="62">
        <v>1</v>
      </c>
      <c r="K8" s="62">
        <v>1</v>
      </c>
      <c r="L8" s="62">
        <v>0</v>
      </c>
      <c r="M8" s="62">
        <v>2</v>
      </c>
      <c r="N8" s="134">
        <f t="shared" si="1"/>
        <v>1</v>
      </c>
      <c r="O8" s="96">
        <f t="shared" si="2"/>
        <v>1.1666666666666667</v>
      </c>
      <c r="P8" s="97" t="str">
        <f t="shared" si="3"/>
        <v>basso</v>
      </c>
      <c r="Q8" s="98" t="str">
        <f t="shared" si="4"/>
        <v>0</v>
      </c>
      <c r="R8" s="99" t="str">
        <f t="shared" si="5"/>
        <v>0</v>
      </c>
      <c r="S8" s="121"/>
    </row>
    <row r="9" spans="1:19" ht="13.2" x14ac:dyDescent="0.25">
      <c r="A9" s="61" t="s">
        <v>169</v>
      </c>
      <c r="B9" s="56" t="s">
        <v>173</v>
      </c>
      <c r="C9" s="62">
        <v>5</v>
      </c>
      <c r="D9" s="62">
        <v>2</v>
      </c>
      <c r="E9" s="62">
        <v>1</v>
      </c>
      <c r="F9" s="62">
        <v>1</v>
      </c>
      <c r="G9" s="62">
        <v>1</v>
      </c>
      <c r="H9" s="62">
        <v>5</v>
      </c>
      <c r="I9" s="134">
        <f t="shared" si="0"/>
        <v>2.5</v>
      </c>
      <c r="J9" s="62">
        <v>1</v>
      </c>
      <c r="K9" s="62">
        <v>1</v>
      </c>
      <c r="L9" s="62">
        <v>0</v>
      </c>
      <c r="M9" s="62">
        <v>2</v>
      </c>
      <c r="N9" s="134">
        <f t="shared" si="1"/>
        <v>1</v>
      </c>
      <c r="O9" s="96">
        <f t="shared" si="2"/>
        <v>2.5</v>
      </c>
      <c r="P9" s="97" t="str">
        <f t="shared" si="3"/>
        <v>basso</v>
      </c>
      <c r="Q9" s="98" t="str">
        <f t="shared" si="4"/>
        <v>0</v>
      </c>
      <c r="R9" s="99" t="str">
        <f t="shared" si="5"/>
        <v>0</v>
      </c>
      <c r="S9" s="121"/>
    </row>
    <row r="10" spans="1:19" ht="26.4" x14ac:dyDescent="0.25">
      <c r="A10" s="61" t="s">
        <v>170</v>
      </c>
      <c r="B10" s="56" t="s">
        <v>174</v>
      </c>
      <c r="C10" s="62">
        <v>5</v>
      </c>
      <c r="D10" s="62">
        <v>2</v>
      </c>
      <c r="E10" s="62">
        <v>1</v>
      </c>
      <c r="F10" s="62">
        <v>1</v>
      </c>
      <c r="G10" s="62">
        <v>1</v>
      </c>
      <c r="H10" s="62">
        <v>5</v>
      </c>
      <c r="I10" s="134">
        <f t="shared" si="0"/>
        <v>2.5</v>
      </c>
      <c r="J10" s="62">
        <v>1</v>
      </c>
      <c r="K10" s="62">
        <v>1</v>
      </c>
      <c r="L10" s="62">
        <v>0</v>
      </c>
      <c r="M10" s="62">
        <v>2</v>
      </c>
      <c r="N10" s="134">
        <f t="shared" si="1"/>
        <v>1</v>
      </c>
      <c r="O10" s="96">
        <f t="shared" si="2"/>
        <v>2.5</v>
      </c>
      <c r="P10" s="97" t="str">
        <f t="shared" si="3"/>
        <v>basso</v>
      </c>
      <c r="Q10" s="98" t="str">
        <f t="shared" si="4"/>
        <v>0</v>
      </c>
      <c r="R10" s="99" t="str">
        <f t="shared" si="5"/>
        <v>0</v>
      </c>
      <c r="S10" s="121"/>
    </row>
    <row r="11" spans="1:19" ht="26.4" x14ac:dyDescent="0.25">
      <c r="A11" s="61" t="s">
        <v>171</v>
      </c>
      <c r="B11" s="56" t="s">
        <v>176</v>
      </c>
      <c r="C11" s="62">
        <v>1</v>
      </c>
      <c r="D11" s="62">
        <v>2</v>
      </c>
      <c r="E11" s="62">
        <v>1</v>
      </c>
      <c r="F11" s="62">
        <v>1</v>
      </c>
      <c r="G11" s="62">
        <v>1</v>
      </c>
      <c r="H11" s="62">
        <v>5</v>
      </c>
      <c r="I11" s="134">
        <f t="shared" si="0"/>
        <v>1.8333333333333333</v>
      </c>
      <c r="J11" s="62">
        <v>1</v>
      </c>
      <c r="K11" s="62">
        <v>1</v>
      </c>
      <c r="L11" s="62">
        <v>0</v>
      </c>
      <c r="M11" s="62">
        <v>2</v>
      </c>
      <c r="N11" s="134">
        <f t="shared" si="1"/>
        <v>1</v>
      </c>
      <c r="O11" s="96">
        <f t="shared" si="2"/>
        <v>1.8333333333333333</v>
      </c>
      <c r="P11" s="97" t="str">
        <f t="shared" si="3"/>
        <v>basso</v>
      </c>
      <c r="Q11" s="98" t="str">
        <f t="shared" si="4"/>
        <v>0</v>
      </c>
      <c r="R11" s="99" t="str">
        <f t="shared" si="5"/>
        <v>0</v>
      </c>
      <c r="S11" s="121"/>
    </row>
    <row r="12" spans="1:19" ht="39.6" x14ac:dyDescent="0.25">
      <c r="A12" s="61" t="s">
        <v>172</v>
      </c>
      <c r="B12" s="56" t="s">
        <v>179</v>
      </c>
      <c r="C12" s="62">
        <v>1</v>
      </c>
      <c r="D12" s="62">
        <v>2</v>
      </c>
      <c r="E12" s="62">
        <v>1</v>
      </c>
      <c r="F12" s="62">
        <v>1</v>
      </c>
      <c r="G12" s="62">
        <v>1</v>
      </c>
      <c r="H12" s="62">
        <v>5</v>
      </c>
      <c r="I12" s="134">
        <f t="shared" si="0"/>
        <v>1.8333333333333333</v>
      </c>
      <c r="J12" s="62">
        <v>1</v>
      </c>
      <c r="K12" s="62">
        <v>1</v>
      </c>
      <c r="L12" s="62">
        <v>0</v>
      </c>
      <c r="M12" s="62">
        <v>2</v>
      </c>
      <c r="N12" s="134">
        <f t="shared" si="1"/>
        <v>1</v>
      </c>
      <c r="O12" s="96">
        <f t="shared" si="2"/>
        <v>1.8333333333333333</v>
      </c>
      <c r="P12" s="97" t="str">
        <f t="shared" si="3"/>
        <v>basso</v>
      </c>
      <c r="Q12" s="98" t="str">
        <f t="shared" si="4"/>
        <v>0</v>
      </c>
      <c r="R12" s="99" t="str">
        <f t="shared" si="5"/>
        <v>0</v>
      </c>
      <c r="S12" s="121"/>
    </row>
    <row r="13" spans="1:19" s="25" customFormat="1" ht="26.4" x14ac:dyDescent="0.25">
      <c r="A13" s="54" t="s">
        <v>408</v>
      </c>
      <c r="B13" s="131" t="s">
        <v>244</v>
      </c>
      <c r="C13" s="54">
        <v>3</v>
      </c>
      <c r="D13" s="54">
        <v>5</v>
      </c>
      <c r="E13" s="54">
        <v>3</v>
      </c>
      <c r="F13" s="54">
        <v>5</v>
      </c>
      <c r="G13" s="54">
        <v>1</v>
      </c>
      <c r="H13" s="54">
        <v>5</v>
      </c>
      <c r="I13" s="118">
        <f t="shared" si="0"/>
        <v>3.6666666666666665</v>
      </c>
      <c r="J13" s="54">
        <v>4</v>
      </c>
      <c r="K13" s="54">
        <v>1</v>
      </c>
      <c r="L13" s="54">
        <v>2</v>
      </c>
      <c r="M13" s="54">
        <v>5</v>
      </c>
      <c r="N13" s="118">
        <f t="shared" ref="N13" si="6">SUM(J13:M13)/4</f>
        <v>3</v>
      </c>
      <c r="O13" s="44">
        <f t="shared" si="2"/>
        <v>11</v>
      </c>
      <c r="P13" s="45" t="str">
        <f t="shared" si="3"/>
        <v>0</v>
      </c>
      <c r="Q13" s="46" t="str">
        <f t="shared" si="4"/>
        <v>0</v>
      </c>
      <c r="R13" s="47" t="str">
        <f t="shared" si="5"/>
        <v>ALTO</v>
      </c>
      <c r="S13" s="121" t="s">
        <v>401</v>
      </c>
    </row>
    <row r="14" spans="1:19" s="25" customFormat="1" ht="39.6" x14ac:dyDescent="0.25">
      <c r="A14" s="54" t="s">
        <v>175</v>
      </c>
      <c r="B14" s="43" t="s">
        <v>405</v>
      </c>
      <c r="C14" s="54">
        <v>5</v>
      </c>
      <c r="D14" s="54">
        <v>5</v>
      </c>
      <c r="E14" s="54">
        <v>1</v>
      </c>
      <c r="F14" s="54">
        <v>3</v>
      </c>
      <c r="G14" s="54">
        <v>1</v>
      </c>
      <c r="H14" s="54">
        <v>5</v>
      </c>
      <c r="I14" s="118">
        <f t="shared" si="0"/>
        <v>3.3333333333333335</v>
      </c>
      <c r="J14" s="54">
        <v>1</v>
      </c>
      <c r="K14" s="54">
        <v>1</v>
      </c>
      <c r="L14" s="54">
        <v>0</v>
      </c>
      <c r="M14" s="54">
        <v>5</v>
      </c>
      <c r="N14" s="118">
        <f>SUM(J14:M14)/4</f>
        <v>1.75</v>
      </c>
      <c r="O14" s="44">
        <f t="shared" si="2"/>
        <v>5.8333333333333339</v>
      </c>
      <c r="P14" s="45" t="str">
        <f t="shared" si="3"/>
        <v>0</v>
      </c>
      <c r="Q14" s="46" t="str">
        <f t="shared" si="4"/>
        <v>medio</v>
      </c>
      <c r="R14" s="47" t="str">
        <f t="shared" si="5"/>
        <v>0</v>
      </c>
      <c r="S14" s="121" t="s">
        <v>237</v>
      </c>
    </row>
    <row r="15" spans="1:19" s="25" customFormat="1" ht="26.4" x14ac:dyDescent="0.25">
      <c r="A15" s="54" t="s">
        <v>409</v>
      </c>
      <c r="B15" s="43" t="s">
        <v>113</v>
      </c>
      <c r="C15" s="54">
        <v>1</v>
      </c>
      <c r="D15" s="54">
        <v>5</v>
      </c>
      <c r="E15" s="54">
        <v>1</v>
      </c>
      <c r="F15" s="54">
        <v>1</v>
      </c>
      <c r="G15" s="54">
        <v>5</v>
      </c>
      <c r="H15" s="54">
        <v>5</v>
      </c>
      <c r="I15" s="118">
        <f t="shared" si="0"/>
        <v>3</v>
      </c>
      <c r="J15" s="54">
        <v>1</v>
      </c>
      <c r="K15" s="54">
        <v>1</v>
      </c>
      <c r="L15" s="54">
        <v>0</v>
      </c>
      <c r="M15" s="54">
        <v>3</v>
      </c>
      <c r="N15" s="118">
        <f>SUM(J15:M15)/4</f>
        <v>1.25</v>
      </c>
      <c r="O15" s="44">
        <f t="shared" si="2"/>
        <v>3.75</v>
      </c>
      <c r="P15" s="45" t="str">
        <f t="shared" si="3"/>
        <v>0</v>
      </c>
      <c r="Q15" s="46" t="str">
        <f t="shared" si="4"/>
        <v>medio</v>
      </c>
      <c r="R15" s="47" t="str">
        <f t="shared" si="5"/>
        <v>0</v>
      </c>
      <c r="S15" s="121" t="s">
        <v>237</v>
      </c>
    </row>
    <row r="16" spans="1:19" s="25" customFormat="1" ht="39.6" x14ac:dyDescent="0.25">
      <c r="A16" s="54" t="s">
        <v>178</v>
      </c>
      <c r="B16" s="43" t="s">
        <v>114</v>
      </c>
      <c r="C16" s="54">
        <v>1</v>
      </c>
      <c r="D16" s="54">
        <v>5</v>
      </c>
      <c r="E16" s="54">
        <v>1</v>
      </c>
      <c r="F16" s="54">
        <v>1</v>
      </c>
      <c r="G16" s="54">
        <v>5</v>
      </c>
      <c r="H16" s="54">
        <v>5</v>
      </c>
      <c r="I16" s="118">
        <f t="shared" si="0"/>
        <v>3</v>
      </c>
      <c r="J16" s="54">
        <v>1</v>
      </c>
      <c r="K16" s="54">
        <v>1</v>
      </c>
      <c r="L16" s="54">
        <v>0</v>
      </c>
      <c r="M16" s="54">
        <v>3</v>
      </c>
      <c r="N16" s="118">
        <f>SUM(J16:M16)/4</f>
        <v>1.25</v>
      </c>
      <c r="O16" s="44">
        <f t="shared" si="2"/>
        <v>3.75</v>
      </c>
      <c r="P16" s="45" t="str">
        <f t="shared" si="3"/>
        <v>0</v>
      </c>
      <c r="Q16" s="46" t="str">
        <f t="shared" si="4"/>
        <v>medio</v>
      </c>
      <c r="R16" s="47" t="str">
        <f t="shared" si="5"/>
        <v>0</v>
      </c>
      <c r="S16" s="121" t="s">
        <v>237</v>
      </c>
    </row>
    <row r="17" spans="1:19" s="25" customFormat="1" ht="52.8" x14ac:dyDescent="0.25">
      <c r="A17" s="54" t="s">
        <v>402</v>
      </c>
      <c r="B17" s="43" t="s">
        <v>116</v>
      </c>
      <c r="C17" s="54">
        <v>5</v>
      </c>
      <c r="D17" s="54">
        <v>5</v>
      </c>
      <c r="E17" s="54">
        <v>1</v>
      </c>
      <c r="F17" s="54">
        <v>3</v>
      </c>
      <c r="G17" s="54">
        <v>1</v>
      </c>
      <c r="H17" s="54">
        <v>5</v>
      </c>
      <c r="I17" s="118">
        <f t="shared" si="0"/>
        <v>3.3333333333333335</v>
      </c>
      <c r="J17" s="54">
        <v>1</v>
      </c>
      <c r="K17" s="54">
        <v>1</v>
      </c>
      <c r="L17" s="54">
        <v>0</v>
      </c>
      <c r="M17" s="54">
        <v>5</v>
      </c>
      <c r="N17" s="118">
        <f>SUM(J17:M17)/4</f>
        <v>1.75</v>
      </c>
      <c r="O17" s="44">
        <f t="shared" si="2"/>
        <v>5.8333333333333339</v>
      </c>
      <c r="P17" s="45" t="str">
        <f t="shared" ref="P17" si="7">IF(O17&lt;3, "basso","0")</f>
        <v>0</v>
      </c>
      <c r="Q17" s="46" t="str">
        <f t="shared" si="4"/>
        <v>medio</v>
      </c>
      <c r="R17" s="47" t="str">
        <f t="shared" si="5"/>
        <v>0</v>
      </c>
      <c r="S17" s="121" t="s">
        <v>237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47"/>
  <sheetViews>
    <sheetView tabSelected="1" zoomScaleNormal="100" workbookViewId="0">
      <selection activeCell="L14" sqref="L14"/>
    </sheetView>
  </sheetViews>
  <sheetFormatPr defaultColWidth="9.109375" defaultRowHeight="12" x14ac:dyDescent="0.25"/>
  <cols>
    <col min="1" max="1" width="15.5546875" style="12" customWidth="1"/>
    <col min="2" max="2" width="28" style="11" bestFit="1" customWidth="1"/>
    <col min="3" max="8" width="7.5546875" style="11" customWidth="1"/>
    <col min="9" max="13" width="8" style="11" customWidth="1"/>
    <col min="14" max="14" width="9.109375" style="11"/>
    <col min="15" max="18" width="5.6640625" style="11" customWidth="1"/>
    <col min="19" max="19" width="16.109375" style="11" customWidth="1"/>
    <col min="20" max="16384" width="9.109375" style="11"/>
  </cols>
  <sheetData>
    <row r="2" spans="1:19" ht="21.75" customHeight="1" x14ac:dyDescent="0.25">
      <c r="A2" s="159" t="s">
        <v>270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48" x14ac:dyDescent="0.25">
      <c r="A3" s="37" t="s">
        <v>269</v>
      </c>
      <c r="B3" s="103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133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133" t="s">
        <v>11</v>
      </c>
      <c r="O3" s="158" t="s">
        <v>26</v>
      </c>
      <c r="P3" s="158"/>
      <c r="Q3" s="158"/>
      <c r="R3" s="158"/>
      <c r="S3" s="121" t="s">
        <v>394</v>
      </c>
    </row>
    <row r="4" spans="1:19" s="116" customFormat="1" ht="66" x14ac:dyDescent="0.25">
      <c r="A4" s="135" t="s">
        <v>27</v>
      </c>
      <c r="B4" s="136" t="s">
        <v>543</v>
      </c>
      <c r="C4" s="45">
        <v>2</v>
      </c>
      <c r="D4" s="45">
        <v>5</v>
      </c>
      <c r="E4" s="45">
        <v>1</v>
      </c>
      <c r="F4" s="45">
        <v>5</v>
      </c>
      <c r="G4" s="45">
        <v>5</v>
      </c>
      <c r="H4" s="45">
        <v>5</v>
      </c>
      <c r="I4" s="67">
        <f>SUM(C4:H4)/6</f>
        <v>3.8333333333333335</v>
      </c>
      <c r="J4" s="45">
        <v>2</v>
      </c>
      <c r="K4" s="45">
        <v>1</v>
      </c>
      <c r="L4" s="45">
        <v>2</v>
      </c>
      <c r="M4" s="45">
        <v>4</v>
      </c>
      <c r="N4" s="67">
        <f>SUM(J4:M4)/4</f>
        <v>2.25</v>
      </c>
      <c r="O4" s="115">
        <f>I4*N4</f>
        <v>8.625</v>
      </c>
      <c r="P4" s="45" t="str">
        <f t="shared" ref="P4:P14" si="0">IF(O4&lt;3, "basso","0")</f>
        <v>0</v>
      </c>
      <c r="Q4" s="45" t="str">
        <f>IF(AND(O4&gt;3, O4&lt;6),"medio", "0")</f>
        <v>0</v>
      </c>
      <c r="R4" s="45" t="str">
        <f>IF(O4&gt;6, "ALTO","0")</f>
        <v>ALTO</v>
      </c>
      <c r="S4" s="139" t="s">
        <v>390</v>
      </c>
    </row>
    <row r="5" spans="1:19" s="116" customFormat="1" ht="57.6" customHeight="1" x14ac:dyDescent="0.25">
      <c r="A5" s="135" t="s">
        <v>28</v>
      </c>
      <c r="B5" s="136" t="s">
        <v>542</v>
      </c>
      <c r="C5" s="45">
        <v>2</v>
      </c>
      <c r="D5" s="45">
        <v>5</v>
      </c>
      <c r="E5" s="45">
        <v>5</v>
      </c>
      <c r="F5" s="45">
        <v>5</v>
      </c>
      <c r="G5" s="45">
        <v>1</v>
      </c>
      <c r="H5" s="45">
        <v>5</v>
      </c>
      <c r="I5" s="67">
        <f>SUM(C5:H5)/6</f>
        <v>3.8333333333333335</v>
      </c>
      <c r="J5" s="45">
        <v>2</v>
      </c>
      <c r="K5" s="45">
        <v>1</v>
      </c>
      <c r="L5" s="45">
        <v>2</v>
      </c>
      <c r="M5" s="45">
        <v>5</v>
      </c>
      <c r="N5" s="67">
        <f>SUM(J5:M5)/4</f>
        <v>2.5</v>
      </c>
      <c r="O5" s="115">
        <f>I5*N5</f>
        <v>9.5833333333333339</v>
      </c>
      <c r="P5" s="45" t="str">
        <f t="shared" ref="P5" si="1">IF(O5&lt;3, "basso","0")</f>
        <v>0</v>
      </c>
      <c r="Q5" s="45" t="str">
        <f>IF(AND(O5&gt;3, O5&lt;6),"medio", "0")</f>
        <v>0</v>
      </c>
      <c r="R5" s="45" t="str">
        <f>IF(O5&gt;6, "ALTO","0")</f>
        <v>ALTO</v>
      </c>
      <c r="S5" s="139" t="s">
        <v>390</v>
      </c>
    </row>
    <row r="6" spans="1:19" s="116" customFormat="1" ht="79.2" x14ac:dyDescent="0.25">
      <c r="A6" s="135" t="s">
        <v>433</v>
      </c>
      <c r="B6" s="136" t="s">
        <v>432</v>
      </c>
      <c r="C6" s="45">
        <v>4</v>
      </c>
      <c r="D6" s="45">
        <v>5</v>
      </c>
      <c r="E6" s="45">
        <v>1</v>
      </c>
      <c r="F6" s="45">
        <v>3</v>
      </c>
      <c r="G6" s="45">
        <v>1</v>
      </c>
      <c r="H6" s="45">
        <v>5</v>
      </c>
      <c r="I6" s="67">
        <f t="shared" ref="I6:I14" si="2">SUM(C6:H6)/6</f>
        <v>3.1666666666666665</v>
      </c>
      <c r="J6" s="45">
        <v>1</v>
      </c>
      <c r="K6" s="45">
        <v>1</v>
      </c>
      <c r="L6" s="45">
        <v>0</v>
      </c>
      <c r="M6" s="45">
        <v>2</v>
      </c>
      <c r="N6" s="67">
        <f t="shared" ref="N6:N10" si="3">SUM(J6:M6)/4</f>
        <v>1</v>
      </c>
      <c r="O6" s="115">
        <f t="shared" ref="O6:O10" si="4">I6*N6</f>
        <v>3.1666666666666665</v>
      </c>
      <c r="P6" s="45" t="str">
        <f t="shared" si="0"/>
        <v>0</v>
      </c>
      <c r="Q6" s="45" t="str">
        <f t="shared" ref="Q6:Q14" si="5">IF(AND(O6&gt;3, O6&lt;6),"medio", "0")</f>
        <v>medio</v>
      </c>
      <c r="R6" s="45" t="str">
        <f t="shared" ref="R6:R14" si="6">IF(O6&gt;6, "ALTO","0")</f>
        <v>0</v>
      </c>
      <c r="S6" s="139" t="s">
        <v>390</v>
      </c>
    </row>
    <row r="7" spans="1:19" s="25" customFormat="1" ht="66" x14ac:dyDescent="0.25">
      <c r="A7" s="54" t="s">
        <v>29</v>
      </c>
      <c r="B7" s="136" t="s">
        <v>209</v>
      </c>
      <c r="C7" s="60">
        <v>5</v>
      </c>
      <c r="D7" s="60">
        <v>5</v>
      </c>
      <c r="E7" s="60">
        <v>2</v>
      </c>
      <c r="F7" s="60">
        <v>1</v>
      </c>
      <c r="G7" s="60">
        <v>1</v>
      </c>
      <c r="H7" s="60">
        <v>5</v>
      </c>
      <c r="I7" s="118">
        <f t="shared" si="2"/>
        <v>3.1666666666666665</v>
      </c>
      <c r="J7" s="60">
        <v>1</v>
      </c>
      <c r="K7" s="60">
        <v>1</v>
      </c>
      <c r="L7" s="60">
        <v>2</v>
      </c>
      <c r="M7" s="60">
        <v>3</v>
      </c>
      <c r="N7" s="118">
        <f t="shared" si="3"/>
        <v>1.75</v>
      </c>
      <c r="O7" s="44">
        <f t="shared" si="4"/>
        <v>5.5416666666666661</v>
      </c>
      <c r="P7" s="45" t="str">
        <f t="shared" si="0"/>
        <v>0</v>
      </c>
      <c r="Q7" s="46" t="str">
        <f t="shared" si="5"/>
        <v>medio</v>
      </c>
      <c r="R7" s="102" t="str">
        <f t="shared" si="6"/>
        <v>0</v>
      </c>
      <c r="S7" s="121" t="s">
        <v>393</v>
      </c>
    </row>
    <row r="8" spans="1:19" s="25" customFormat="1" ht="39.6" x14ac:dyDescent="0.25">
      <c r="A8" s="54" t="s">
        <v>30</v>
      </c>
      <c r="B8" s="137" t="s">
        <v>550</v>
      </c>
      <c r="C8" s="60">
        <v>5</v>
      </c>
      <c r="D8" s="60">
        <v>5</v>
      </c>
      <c r="E8" s="60">
        <v>2</v>
      </c>
      <c r="F8" s="60">
        <v>1</v>
      </c>
      <c r="G8" s="60">
        <v>1</v>
      </c>
      <c r="H8" s="60">
        <v>5</v>
      </c>
      <c r="I8" s="118">
        <f t="shared" si="2"/>
        <v>3.1666666666666665</v>
      </c>
      <c r="J8" s="60">
        <v>1</v>
      </c>
      <c r="K8" s="60">
        <v>1</v>
      </c>
      <c r="L8" s="60">
        <v>2</v>
      </c>
      <c r="M8" s="60">
        <v>3</v>
      </c>
      <c r="N8" s="118">
        <f>SUM(J8:M8)/4</f>
        <v>1.75</v>
      </c>
      <c r="O8" s="44">
        <f t="shared" si="4"/>
        <v>5.5416666666666661</v>
      </c>
      <c r="P8" s="45" t="str">
        <f t="shared" si="0"/>
        <v>0</v>
      </c>
      <c r="Q8" s="46" t="str">
        <f t="shared" si="5"/>
        <v>medio</v>
      </c>
      <c r="R8" s="102" t="str">
        <f t="shared" si="6"/>
        <v>0</v>
      </c>
      <c r="S8" s="121" t="s">
        <v>393</v>
      </c>
    </row>
    <row r="9" spans="1:19" s="25" customFormat="1" ht="39.6" x14ac:dyDescent="0.25">
      <c r="A9" s="54" t="s">
        <v>31</v>
      </c>
      <c r="B9" s="137" t="s">
        <v>210</v>
      </c>
      <c r="C9" s="60">
        <v>5</v>
      </c>
      <c r="D9" s="60">
        <v>5</v>
      </c>
      <c r="E9" s="60">
        <v>2</v>
      </c>
      <c r="F9" s="60">
        <v>1</v>
      </c>
      <c r="G9" s="60">
        <v>1</v>
      </c>
      <c r="H9" s="60">
        <v>5</v>
      </c>
      <c r="I9" s="118">
        <f t="shared" si="2"/>
        <v>3.1666666666666665</v>
      </c>
      <c r="J9" s="60">
        <v>1</v>
      </c>
      <c r="K9" s="60">
        <v>1</v>
      </c>
      <c r="L9" s="60">
        <v>2</v>
      </c>
      <c r="M9" s="60">
        <v>3</v>
      </c>
      <c r="N9" s="118">
        <f>SUM(J9:M9)/4</f>
        <v>1.75</v>
      </c>
      <c r="O9" s="44">
        <f>I9*N9</f>
        <v>5.5416666666666661</v>
      </c>
      <c r="P9" s="45" t="str">
        <f t="shared" si="0"/>
        <v>0</v>
      </c>
      <c r="Q9" s="46" t="str">
        <f t="shared" si="5"/>
        <v>medio</v>
      </c>
      <c r="R9" s="102" t="str">
        <f t="shared" si="6"/>
        <v>0</v>
      </c>
      <c r="S9" s="121" t="s">
        <v>393</v>
      </c>
    </row>
    <row r="10" spans="1:19" s="25" customFormat="1" ht="66" x14ac:dyDescent="0.25">
      <c r="A10" s="54" t="s">
        <v>32</v>
      </c>
      <c r="B10" s="137" t="s">
        <v>551</v>
      </c>
      <c r="C10" s="60">
        <v>4</v>
      </c>
      <c r="D10" s="60">
        <v>5</v>
      </c>
      <c r="E10" s="60">
        <v>1</v>
      </c>
      <c r="F10" s="60">
        <v>3</v>
      </c>
      <c r="G10" s="60">
        <v>1</v>
      </c>
      <c r="H10" s="60">
        <v>5</v>
      </c>
      <c r="I10" s="118">
        <f t="shared" si="2"/>
        <v>3.1666666666666665</v>
      </c>
      <c r="J10" s="60">
        <v>1</v>
      </c>
      <c r="K10" s="60">
        <v>1</v>
      </c>
      <c r="L10" s="60">
        <v>0</v>
      </c>
      <c r="M10" s="60">
        <v>3</v>
      </c>
      <c r="N10" s="118">
        <f t="shared" si="3"/>
        <v>1.25</v>
      </c>
      <c r="O10" s="44">
        <f t="shared" si="4"/>
        <v>3.958333333333333</v>
      </c>
      <c r="P10" s="45" t="str">
        <f t="shared" si="0"/>
        <v>0</v>
      </c>
      <c r="Q10" s="46" t="str">
        <f t="shared" si="5"/>
        <v>medio</v>
      </c>
      <c r="R10" s="102" t="str">
        <f t="shared" si="6"/>
        <v>0</v>
      </c>
      <c r="S10" s="121" t="s">
        <v>393</v>
      </c>
    </row>
    <row r="11" spans="1:19" s="25" customFormat="1" ht="39.6" x14ac:dyDescent="0.25">
      <c r="A11" s="54" t="s">
        <v>33</v>
      </c>
      <c r="B11" s="136" t="s">
        <v>552</v>
      </c>
      <c r="C11" s="60">
        <v>4</v>
      </c>
      <c r="D11" s="60">
        <v>5</v>
      </c>
      <c r="E11" s="60">
        <v>1</v>
      </c>
      <c r="F11" s="60">
        <v>3</v>
      </c>
      <c r="G11" s="60">
        <v>1</v>
      </c>
      <c r="H11" s="60">
        <v>5</v>
      </c>
      <c r="I11" s="118">
        <f t="shared" si="2"/>
        <v>3.1666666666666665</v>
      </c>
      <c r="J11" s="60">
        <v>1</v>
      </c>
      <c r="K11" s="60">
        <v>1</v>
      </c>
      <c r="L11" s="60">
        <v>0</v>
      </c>
      <c r="M11" s="60">
        <v>3</v>
      </c>
      <c r="N11" s="118">
        <f>SUM(J11:M11)/4</f>
        <v>1.25</v>
      </c>
      <c r="O11" s="44">
        <f>I11*N11</f>
        <v>3.958333333333333</v>
      </c>
      <c r="P11" s="45" t="str">
        <f t="shared" si="0"/>
        <v>0</v>
      </c>
      <c r="Q11" s="46" t="str">
        <f t="shared" si="5"/>
        <v>medio</v>
      </c>
      <c r="R11" s="102" t="str">
        <f t="shared" si="6"/>
        <v>0</v>
      </c>
      <c r="S11" s="121" t="s">
        <v>393</v>
      </c>
    </row>
    <row r="12" spans="1:19" s="25" customFormat="1" ht="52.8" x14ac:dyDescent="0.25">
      <c r="A12" s="54" t="s">
        <v>34</v>
      </c>
      <c r="B12" s="137" t="s">
        <v>553</v>
      </c>
      <c r="C12" s="60">
        <v>4</v>
      </c>
      <c r="D12" s="60">
        <v>5</v>
      </c>
      <c r="E12" s="60">
        <v>2</v>
      </c>
      <c r="F12" s="60">
        <v>3</v>
      </c>
      <c r="G12" s="60">
        <v>1</v>
      </c>
      <c r="H12" s="60">
        <v>5</v>
      </c>
      <c r="I12" s="118">
        <f t="shared" si="2"/>
        <v>3.3333333333333335</v>
      </c>
      <c r="J12" s="60">
        <v>1</v>
      </c>
      <c r="K12" s="60">
        <v>1</v>
      </c>
      <c r="L12" s="60">
        <v>0</v>
      </c>
      <c r="M12" s="60">
        <v>3</v>
      </c>
      <c r="N12" s="118">
        <f>SUM(J12:M12)/4</f>
        <v>1.25</v>
      </c>
      <c r="O12" s="44">
        <f>I12*N12</f>
        <v>4.166666666666667</v>
      </c>
      <c r="P12" s="45" t="str">
        <f t="shared" si="0"/>
        <v>0</v>
      </c>
      <c r="Q12" s="46" t="str">
        <f t="shared" si="5"/>
        <v>medio</v>
      </c>
      <c r="R12" s="102" t="str">
        <f t="shared" si="6"/>
        <v>0</v>
      </c>
      <c r="S12" s="121" t="s">
        <v>393</v>
      </c>
    </row>
    <row r="13" spans="1:19" s="25" customFormat="1" ht="52.8" x14ac:dyDescent="0.25">
      <c r="A13" s="54" t="s">
        <v>35</v>
      </c>
      <c r="B13" s="136" t="s">
        <v>211</v>
      </c>
      <c r="C13" s="60">
        <v>4</v>
      </c>
      <c r="D13" s="60">
        <v>5</v>
      </c>
      <c r="E13" s="60">
        <v>2</v>
      </c>
      <c r="F13" s="60">
        <v>3</v>
      </c>
      <c r="G13" s="60">
        <v>1</v>
      </c>
      <c r="H13" s="60">
        <v>5</v>
      </c>
      <c r="I13" s="118">
        <f t="shared" si="2"/>
        <v>3.3333333333333335</v>
      </c>
      <c r="J13" s="60">
        <v>1</v>
      </c>
      <c r="K13" s="60">
        <v>1</v>
      </c>
      <c r="L13" s="60">
        <v>0</v>
      </c>
      <c r="M13" s="60">
        <v>3</v>
      </c>
      <c r="N13" s="118">
        <f>SUM(J13:M13)/4</f>
        <v>1.25</v>
      </c>
      <c r="O13" s="44">
        <f>I13*N13</f>
        <v>4.166666666666667</v>
      </c>
      <c r="P13" s="45" t="str">
        <f t="shared" si="0"/>
        <v>0</v>
      </c>
      <c r="Q13" s="46" t="str">
        <f t="shared" si="5"/>
        <v>medio</v>
      </c>
      <c r="R13" s="102" t="str">
        <f t="shared" si="6"/>
        <v>0</v>
      </c>
      <c r="S13" s="121" t="s">
        <v>393</v>
      </c>
    </row>
    <row r="14" spans="1:19" s="25" customFormat="1" ht="26.4" x14ac:dyDescent="0.25">
      <c r="A14" s="54" t="s">
        <v>36</v>
      </c>
      <c r="B14" s="136" t="s">
        <v>212</v>
      </c>
      <c r="C14" s="60">
        <v>4</v>
      </c>
      <c r="D14" s="60">
        <v>5</v>
      </c>
      <c r="E14" s="60">
        <v>2</v>
      </c>
      <c r="F14" s="60">
        <v>3</v>
      </c>
      <c r="G14" s="60">
        <v>1</v>
      </c>
      <c r="H14" s="60">
        <v>5</v>
      </c>
      <c r="I14" s="118">
        <f t="shared" si="2"/>
        <v>3.3333333333333335</v>
      </c>
      <c r="J14" s="60">
        <v>1</v>
      </c>
      <c r="K14" s="60">
        <v>1</v>
      </c>
      <c r="L14" s="60">
        <v>0</v>
      </c>
      <c r="M14" s="60">
        <v>3</v>
      </c>
      <c r="N14" s="118">
        <f>SUM(J14:M14)/4</f>
        <v>1.25</v>
      </c>
      <c r="O14" s="44">
        <f>I14*N14</f>
        <v>4.166666666666667</v>
      </c>
      <c r="P14" s="45" t="str">
        <f t="shared" si="0"/>
        <v>0</v>
      </c>
      <c r="Q14" s="46" t="str">
        <f t="shared" si="5"/>
        <v>medio</v>
      </c>
      <c r="R14" s="102" t="str">
        <f t="shared" si="6"/>
        <v>0</v>
      </c>
      <c r="S14" s="121" t="s">
        <v>393</v>
      </c>
    </row>
    <row r="15" spans="1:19" s="25" customFormat="1" ht="66" x14ac:dyDescent="0.25">
      <c r="A15" s="54" t="s">
        <v>37</v>
      </c>
      <c r="B15" s="137" t="s">
        <v>548</v>
      </c>
      <c r="C15" s="60">
        <v>5</v>
      </c>
      <c r="D15" s="60">
        <v>5</v>
      </c>
      <c r="E15" s="60">
        <v>1</v>
      </c>
      <c r="F15" s="60">
        <v>3</v>
      </c>
      <c r="G15" s="60">
        <v>1</v>
      </c>
      <c r="H15" s="60">
        <v>5</v>
      </c>
      <c r="I15" s="118">
        <f>SUM(C15:H15)/6</f>
        <v>3.3333333333333335</v>
      </c>
      <c r="J15" s="60">
        <v>1</v>
      </c>
      <c r="K15" s="60">
        <v>1</v>
      </c>
      <c r="L15" s="60">
        <v>2</v>
      </c>
      <c r="M15" s="60">
        <v>5</v>
      </c>
      <c r="N15" s="118">
        <f t="shared" ref="N15:N20" si="7">SUM(J15:M15)/4</f>
        <v>2.25</v>
      </c>
      <c r="O15" s="60">
        <f>I15*N15</f>
        <v>7.5</v>
      </c>
      <c r="P15" s="45" t="str">
        <f>IF(O15&lt;3, "basso","0")</f>
        <v>0</v>
      </c>
      <c r="Q15" s="46" t="str">
        <f>IF(AND(O15&gt;3, O15&lt;6),"medio", "0")</f>
        <v>0</v>
      </c>
      <c r="R15" s="102" t="str">
        <f>IF(O15&gt;6, "ALTO","0")</f>
        <v>ALTO</v>
      </c>
      <c r="S15" s="121" t="s">
        <v>393</v>
      </c>
    </row>
    <row r="16" spans="1:19" s="25" customFormat="1" ht="39.6" x14ac:dyDescent="0.25">
      <c r="A16" s="54" t="s">
        <v>38</v>
      </c>
      <c r="B16" s="137" t="s">
        <v>549</v>
      </c>
      <c r="C16" s="60">
        <v>5</v>
      </c>
      <c r="D16" s="60">
        <v>5</v>
      </c>
      <c r="E16" s="60">
        <v>1</v>
      </c>
      <c r="F16" s="60">
        <v>3</v>
      </c>
      <c r="G16" s="60">
        <v>1</v>
      </c>
      <c r="H16" s="60">
        <v>5</v>
      </c>
      <c r="I16" s="118">
        <f t="shared" ref="I16:I18" si="8">SUM(C16:H16)/6</f>
        <v>3.3333333333333335</v>
      </c>
      <c r="J16" s="60">
        <v>1</v>
      </c>
      <c r="K16" s="60">
        <v>1</v>
      </c>
      <c r="L16" s="60">
        <v>2</v>
      </c>
      <c r="M16" s="60">
        <v>5</v>
      </c>
      <c r="N16" s="118">
        <f t="shared" si="7"/>
        <v>2.25</v>
      </c>
      <c r="O16" s="60">
        <f t="shared" ref="O16:O18" si="9">I16*N16</f>
        <v>7.5</v>
      </c>
      <c r="P16" s="45" t="str">
        <f t="shared" ref="P16" si="10">IF(O16&lt;3, "basso","0")</f>
        <v>0</v>
      </c>
      <c r="Q16" s="46" t="str">
        <f t="shared" ref="Q16" si="11">IF(AND(O16&gt;3, O16&lt;6),"medio", "0")</f>
        <v>0</v>
      </c>
      <c r="R16" s="102" t="str">
        <f t="shared" ref="R16:R18" si="12">IF(O16&gt;6, "ALTO","0")</f>
        <v>ALTO</v>
      </c>
      <c r="S16" s="121" t="s">
        <v>393</v>
      </c>
    </row>
    <row r="17" spans="1:19" s="25" customFormat="1" ht="52.8" x14ac:dyDescent="0.25">
      <c r="A17" s="54" t="s">
        <v>562</v>
      </c>
      <c r="B17" s="137" t="s">
        <v>556</v>
      </c>
      <c r="C17" s="60">
        <v>2</v>
      </c>
      <c r="D17" s="60">
        <v>5</v>
      </c>
      <c r="E17" s="60">
        <v>5</v>
      </c>
      <c r="F17" s="60">
        <v>5</v>
      </c>
      <c r="G17" s="60">
        <v>1</v>
      </c>
      <c r="H17" s="60">
        <v>5</v>
      </c>
      <c r="I17" s="118">
        <f t="shared" ref="I17" si="13">SUM(C17:H17)/6</f>
        <v>3.8333333333333335</v>
      </c>
      <c r="J17" s="60">
        <v>2</v>
      </c>
      <c r="K17" s="60">
        <v>1</v>
      </c>
      <c r="L17" s="60">
        <v>2</v>
      </c>
      <c r="M17" s="60">
        <v>5</v>
      </c>
      <c r="N17" s="118">
        <f t="shared" ref="N17" si="14">SUM(J17:M17)/4</f>
        <v>2.5</v>
      </c>
      <c r="O17" s="60">
        <f t="shared" ref="O17" si="15">I17*N17</f>
        <v>9.5833333333333339</v>
      </c>
      <c r="P17" s="45"/>
      <c r="Q17" s="46"/>
      <c r="R17" s="102" t="str">
        <f t="shared" ref="R17" si="16">IF(O17&gt;6, "ALTO","0")</f>
        <v>ALTO</v>
      </c>
      <c r="S17" s="121" t="s">
        <v>389</v>
      </c>
    </row>
    <row r="18" spans="1:19" s="25" customFormat="1" ht="52.8" x14ac:dyDescent="0.25">
      <c r="A18" s="54" t="s">
        <v>563</v>
      </c>
      <c r="B18" s="137" t="s">
        <v>555</v>
      </c>
      <c r="C18" s="60">
        <v>2</v>
      </c>
      <c r="D18" s="60">
        <v>5</v>
      </c>
      <c r="E18" s="60">
        <v>5</v>
      </c>
      <c r="F18" s="60">
        <v>5</v>
      </c>
      <c r="G18" s="60">
        <v>1</v>
      </c>
      <c r="H18" s="60">
        <v>5</v>
      </c>
      <c r="I18" s="118">
        <f t="shared" si="8"/>
        <v>3.8333333333333335</v>
      </c>
      <c r="J18" s="60">
        <v>2</v>
      </c>
      <c r="K18" s="60">
        <v>1</v>
      </c>
      <c r="L18" s="60">
        <v>2</v>
      </c>
      <c r="M18" s="60">
        <v>5</v>
      </c>
      <c r="N18" s="118">
        <f t="shared" si="7"/>
        <v>2.5</v>
      </c>
      <c r="O18" s="60">
        <f t="shared" si="9"/>
        <v>9.5833333333333339</v>
      </c>
      <c r="P18" s="45"/>
      <c r="Q18" s="46"/>
      <c r="R18" s="102" t="str">
        <f t="shared" si="12"/>
        <v>ALTO</v>
      </c>
      <c r="S18" s="121" t="s">
        <v>389</v>
      </c>
    </row>
    <row r="19" spans="1:19" s="25" customFormat="1" ht="26.4" x14ac:dyDescent="0.25">
      <c r="A19" s="54" t="s">
        <v>564</v>
      </c>
      <c r="B19" s="137" t="s">
        <v>554</v>
      </c>
      <c r="C19" s="155" t="s">
        <v>615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7"/>
      <c r="O19" s="60"/>
      <c r="P19" s="45"/>
      <c r="Q19" s="46" t="s">
        <v>437</v>
      </c>
      <c r="R19" s="102"/>
      <c r="S19" s="121" t="s">
        <v>389</v>
      </c>
    </row>
    <row r="20" spans="1:19" s="25" customFormat="1" ht="39.6" x14ac:dyDescent="0.25">
      <c r="A20" s="54" t="s">
        <v>565</v>
      </c>
      <c r="B20" s="137" t="s">
        <v>208</v>
      </c>
      <c r="C20" s="60">
        <v>4</v>
      </c>
      <c r="D20" s="60">
        <v>5</v>
      </c>
      <c r="E20" s="60">
        <v>1</v>
      </c>
      <c r="F20" s="60">
        <v>3</v>
      </c>
      <c r="G20" s="60">
        <v>1</v>
      </c>
      <c r="H20" s="60">
        <v>5</v>
      </c>
      <c r="I20" s="118">
        <f t="shared" ref="I20:I33" si="17">SUM(C20:H20)/6</f>
        <v>3.1666666666666665</v>
      </c>
      <c r="J20" s="60">
        <v>1</v>
      </c>
      <c r="K20" s="60">
        <v>1</v>
      </c>
      <c r="L20" s="60">
        <v>2</v>
      </c>
      <c r="M20" s="60">
        <v>1</v>
      </c>
      <c r="N20" s="118">
        <f t="shared" si="7"/>
        <v>1.25</v>
      </c>
      <c r="O20" s="44">
        <f t="shared" ref="O20:O29" si="18">I20*N20</f>
        <v>3.958333333333333</v>
      </c>
      <c r="P20" s="45" t="str">
        <f t="shared" ref="P20:P29" si="19">IF(O20&lt;3, "basso","0")</f>
        <v>0</v>
      </c>
      <c r="Q20" s="46" t="str">
        <f t="shared" ref="Q20:Q29" si="20">IF(AND(O20&gt;3, O20&lt;6),"medio", "0")</f>
        <v>medio</v>
      </c>
      <c r="R20" s="102" t="str">
        <f t="shared" ref="R20:R29" si="21">IF(O20&gt;6, "ALTO","0")</f>
        <v>0</v>
      </c>
      <c r="S20" s="121" t="s">
        <v>389</v>
      </c>
    </row>
    <row r="21" spans="1:19" s="25" customFormat="1" ht="13.2" x14ac:dyDescent="0.25">
      <c r="A21" s="138" t="s">
        <v>566</v>
      </c>
      <c r="B21" s="137" t="s">
        <v>55</v>
      </c>
      <c r="C21" s="149">
        <v>4</v>
      </c>
      <c r="D21" s="149">
        <v>5</v>
      </c>
      <c r="E21" s="149">
        <v>1</v>
      </c>
      <c r="F21" s="149">
        <v>3</v>
      </c>
      <c r="G21" s="149">
        <v>1</v>
      </c>
      <c r="H21" s="149">
        <v>3</v>
      </c>
      <c r="I21" s="118">
        <f t="shared" si="17"/>
        <v>2.8333333333333335</v>
      </c>
      <c r="J21" s="25">
        <v>1</v>
      </c>
      <c r="K21" s="25">
        <v>1</v>
      </c>
      <c r="L21" s="25">
        <v>1</v>
      </c>
      <c r="M21" s="25">
        <v>2</v>
      </c>
      <c r="N21" s="118">
        <f t="shared" ref="N21" si="22">SUM(J21:M21)/4</f>
        <v>1.25</v>
      </c>
      <c r="O21" s="44">
        <f t="shared" si="18"/>
        <v>3.541666666666667</v>
      </c>
      <c r="P21" s="45" t="str">
        <f t="shared" si="19"/>
        <v>0</v>
      </c>
      <c r="Q21" s="46" t="str">
        <f t="shared" si="20"/>
        <v>medio</v>
      </c>
      <c r="R21" s="102" t="str">
        <f t="shared" si="21"/>
        <v>0</v>
      </c>
      <c r="S21" s="121" t="s">
        <v>390</v>
      </c>
    </row>
    <row r="22" spans="1:19" s="25" customFormat="1" ht="39.6" x14ac:dyDescent="0.25">
      <c r="A22" s="54" t="s">
        <v>567</v>
      </c>
      <c r="B22" s="101" t="s">
        <v>220</v>
      </c>
      <c r="C22" s="60">
        <v>4</v>
      </c>
      <c r="D22" s="60">
        <v>5</v>
      </c>
      <c r="E22" s="60">
        <v>4</v>
      </c>
      <c r="F22" s="60">
        <v>3</v>
      </c>
      <c r="G22" s="60">
        <v>1</v>
      </c>
      <c r="H22" s="60">
        <v>5</v>
      </c>
      <c r="I22" s="118">
        <f t="shared" si="17"/>
        <v>3.6666666666666665</v>
      </c>
      <c r="J22" s="60">
        <v>2</v>
      </c>
      <c r="K22" s="60">
        <v>1</v>
      </c>
      <c r="L22" s="60">
        <v>1</v>
      </c>
      <c r="M22" s="60">
        <v>4</v>
      </c>
      <c r="N22" s="118">
        <f t="shared" ref="N22:N33" si="23">SUM(J22:M22)/4</f>
        <v>2</v>
      </c>
      <c r="O22" s="44">
        <f t="shared" si="18"/>
        <v>7.333333333333333</v>
      </c>
      <c r="P22" s="45" t="str">
        <f t="shared" si="19"/>
        <v>0</v>
      </c>
      <c r="Q22" s="46" t="str">
        <f t="shared" si="20"/>
        <v>0</v>
      </c>
      <c r="R22" s="102" t="str">
        <f t="shared" si="21"/>
        <v>ALTO</v>
      </c>
      <c r="S22" s="121" t="s">
        <v>401</v>
      </c>
    </row>
    <row r="23" spans="1:19" s="25" customFormat="1" ht="52.8" x14ac:dyDescent="0.25">
      <c r="A23" s="54" t="s">
        <v>568</v>
      </c>
      <c r="B23" s="101" t="s">
        <v>397</v>
      </c>
      <c r="C23" s="60">
        <v>4</v>
      </c>
      <c r="D23" s="60">
        <v>5</v>
      </c>
      <c r="E23" s="60">
        <v>3</v>
      </c>
      <c r="F23" s="60">
        <v>3</v>
      </c>
      <c r="G23" s="60">
        <v>1</v>
      </c>
      <c r="H23" s="60">
        <v>5</v>
      </c>
      <c r="I23" s="118">
        <f t="shared" si="17"/>
        <v>3.5</v>
      </c>
      <c r="J23" s="60">
        <v>1</v>
      </c>
      <c r="K23" s="60">
        <v>1</v>
      </c>
      <c r="L23" s="60">
        <v>1</v>
      </c>
      <c r="M23" s="60">
        <v>4</v>
      </c>
      <c r="N23" s="118">
        <f t="shared" si="23"/>
        <v>1.75</v>
      </c>
      <c r="O23" s="44">
        <f t="shared" si="18"/>
        <v>6.125</v>
      </c>
      <c r="P23" s="45" t="str">
        <f t="shared" si="19"/>
        <v>0</v>
      </c>
      <c r="Q23" s="46" t="str">
        <f t="shared" si="20"/>
        <v>0</v>
      </c>
      <c r="R23" s="102" t="str">
        <f t="shared" si="21"/>
        <v>ALTO</v>
      </c>
      <c r="S23" s="121" t="s">
        <v>390</v>
      </c>
    </row>
    <row r="24" spans="1:19" s="25" customFormat="1" ht="52.8" x14ac:dyDescent="0.25">
      <c r="A24" s="54" t="s">
        <v>569</v>
      </c>
      <c r="B24" s="101" t="s">
        <v>213</v>
      </c>
      <c r="C24" s="60">
        <v>4</v>
      </c>
      <c r="D24" s="60">
        <v>5</v>
      </c>
      <c r="E24" s="60">
        <v>4</v>
      </c>
      <c r="F24" s="60">
        <v>3</v>
      </c>
      <c r="G24" s="60">
        <v>1</v>
      </c>
      <c r="H24" s="60">
        <v>5</v>
      </c>
      <c r="I24" s="118">
        <f t="shared" si="17"/>
        <v>3.6666666666666665</v>
      </c>
      <c r="J24" s="60">
        <v>2</v>
      </c>
      <c r="K24" s="60">
        <v>1</v>
      </c>
      <c r="L24" s="60">
        <v>1</v>
      </c>
      <c r="M24" s="60">
        <v>4</v>
      </c>
      <c r="N24" s="118">
        <f t="shared" si="23"/>
        <v>2</v>
      </c>
      <c r="O24" s="44">
        <f t="shared" si="18"/>
        <v>7.333333333333333</v>
      </c>
      <c r="P24" s="45" t="str">
        <f t="shared" si="19"/>
        <v>0</v>
      </c>
      <c r="Q24" s="46" t="str">
        <f t="shared" si="20"/>
        <v>0</v>
      </c>
      <c r="R24" s="102" t="str">
        <f t="shared" si="21"/>
        <v>ALTO</v>
      </c>
      <c r="S24" s="121" t="s">
        <v>391</v>
      </c>
    </row>
    <row r="25" spans="1:19" s="25" customFormat="1" ht="52.8" x14ac:dyDescent="0.25">
      <c r="A25" s="54" t="s">
        <v>570</v>
      </c>
      <c r="B25" s="101" t="s">
        <v>242</v>
      </c>
      <c r="C25" s="60">
        <v>4</v>
      </c>
      <c r="D25" s="60">
        <v>5</v>
      </c>
      <c r="E25" s="60">
        <v>4</v>
      </c>
      <c r="F25" s="60">
        <v>3</v>
      </c>
      <c r="G25" s="60">
        <v>1</v>
      </c>
      <c r="H25" s="60">
        <v>5</v>
      </c>
      <c r="I25" s="118">
        <f t="shared" si="17"/>
        <v>3.6666666666666665</v>
      </c>
      <c r="J25" s="60">
        <v>2</v>
      </c>
      <c r="K25" s="60">
        <v>1</v>
      </c>
      <c r="L25" s="60">
        <v>1</v>
      </c>
      <c r="M25" s="60">
        <v>4</v>
      </c>
      <c r="N25" s="118">
        <f t="shared" si="23"/>
        <v>2</v>
      </c>
      <c r="O25" s="44">
        <f t="shared" si="18"/>
        <v>7.333333333333333</v>
      </c>
      <c r="P25" s="45" t="str">
        <f t="shared" si="19"/>
        <v>0</v>
      </c>
      <c r="Q25" s="46" t="str">
        <f t="shared" si="20"/>
        <v>0</v>
      </c>
      <c r="R25" s="102" t="str">
        <f t="shared" si="21"/>
        <v>ALTO</v>
      </c>
      <c r="S25" s="121" t="s">
        <v>391</v>
      </c>
    </row>
    <row r="26" spans="1:19" s="25" customFormat="1" ht="52.8" x14ac:dyDescent="0.25">
      <c r="A26" s="54" t="s">
        <v>571</v>
      </c>
      <c r="B26" s="101" t="s">
        <v>218</v>
      </c>
      <c r="C26" s="60">
        <v>4</v>
      </c>
      <c r="D26" s="60">
        <v>2</v>
      </c>
      <c r="E26" s="60">
        <v>1</v>
      </c>
      <c r="F26" s="60">
        <v>3</v>
      </c>
      <c r="G26" s="60">
        <v>1</v>
      </c>
      <c r="H26" s="60">
        <v>5</v>
      </c>
      <c r="I26" s="118">
        <f t="shared" si="17"/>
        <v>2.6666666666666665</v>
      </c>
      <c r="J26" s="60">
        <v>1</v>
      </c>
      <c r="K26" s="60">
        <v>1</v>
      </c>
      <c r="L26" s="60">
        <v>1</v>
      </c>
      <c r="M26" s="60">
        <v>5</v>
      </c>
      <c r="N26" s="118">
        <f t="shared" si="23"/>
        <v>2</v>
      </c>
      <c r="O26" s="44">
        <f t="shared" si="18"/>
        <v>5.333333333333333</v>
      </c>
      <c r="P26" s="45" t="str">
        <f t="shared" si="19"/>
        <v>0</v>
      </c>
      <c r="Q26" s="46" t="str">
        <f t="shared" si="20"/>
        <v>medio</v>
      </c>
      <c r="R26" s="102" t="str">
        <f t="shared" si="21"/>
        <v>0</v>
      </c>
      <c r="S26" s="121" t="s">
        <v>391</v>
      </c>
    </row>
    <row r="27" spans="1:19" s="25" customFormat="1" ht="39.6" x14ac:dyDescent="0.25">
      <c r="A27" s="54" t="s">
        <v>572</v>
      </c>
      <c r="B27" s="101" t="s">
        <v>219</v>
      </c>
      <c r="C27" s="60">
        <v>4</v>
      </c>
      <c r="D27" s="60">
        <v>2</v>
      </c>
      <c r="E27" s="60">
        <v>1</v>
      </c>
      <c r="F27" s="60">
        <v>3</v>
      </c>
      <c r="G27" s="60">
        <v>1</v>
      </c>
      <c r="H27" s="60">
        <v>5</v>
      </c>
      <c r="I27" s="118">
        <f t="shared" si="17"/>
        <v>2.6666666666666665</v>
      </c>
      <c r="J27" s="60">
        <v>1</v>
      </c>
      <c r="K27" s="60">
        <v>1</v>
      </c>
      <c r="L27" s="60">
        <v>1</v>
      </c>
      <c r="M27" s="60">
        <v>5</v>
      </c>
      <c r="N27" s="118">
        <f t="shared" si="23"/>
        <v>2</v>
      </c>
      <c r="O27" s="44">
        <f t="shared" si="18"/>
        <v>5.333333333333333</v>
      </c>
      <c r="P27" s="45" t="str">
        <f t="shared" si="19"/>
        <v>0</v>
      </c>
      <c r="Q27" s="46" t="str">
        <f t="shared" si="20"/>
        <v>medio</v>
      </c>
      <c r="R27" s="102" t="str">
        <f t="shared" si="21"/>
        <v>0</v>
      </c>
      <c r="S27" s="121" t="s">
        <v>391</v>
      </c>
    </row>
    <row r="28" spans="1:19" s="25" customFormat="1" ht="39.6" x14ac:dyDescent="0.25">
      <c r="A28" s="54" t="s">
        <v>573</v>
      </c>
      <c r="B28" s="101" t="s">
        <v>223</v>
      </c>
      <c r="C28" s="60">
        <v>2</v>
      </c>
      <c r="D28" s="60">
        <v>2</v>
      </c>
      <c r="E28" s="60">
        <v>1</v>
      </c>
      <c r="F28" s="60">
        <v>1</v>
      </c>
      <c r="G28" s="60">
        <v>1</v>
      </c>
      <c r="H28" s="60">
        <v>5</v>
      </c>
      <c r="I28" s="118">
        <f t="shared" si="17"/>
        <v>2</v>
      </c>
      <c r="J28" s="60">
        <v>1</v>
      </c>
      <c r="K28" s="60">
        <v>1</v>
      </c>
      <c r="L28" s="60">
        <v>0</v>
      </c>
      <c r="M28" s="60">
        <v>5</v>
      </c>
      <c r="N28" s="118">
        <f t="shared" si="23"/>
        <v>1.75</v>
      </c>
      <c r="O28" s="44">
        <f t="shared" si="18"/>
        <v>3.5</v>
      </c>
      <c r="P28" s="45" t="str">
        <f t="shared" si="19"/>
        <v>0</v>
      </c>
      <c r="Q28" s="46" t="str">
        <f t="shared" si="20"/>
        <v>medio</v>
      </c>
      <c r="R28" s="102" t="str">
        <f t="shared" si="21"/>
        <v>0</v>
      </c>
      <c r="S28" s="121" t="s">
        <v>391</v>
      </c>
    </row>
    <row r="29" spans="1:19" s="25" customFormat="1" ht="79.2" x14ac:dyDescent="0.25">
      <c r="A29" s="54" t="s">
        <v>574</v>
      </c>
      <c r="B29" s="101" t="s">
        <v>539</v>
      </c>
      <c r="C29" s="60">
        <v>2</v>
      </c>
      <c r="D29" s="60">
        <v>5</v>
      </c>
      <c r="E29" s="60">
        <v>4</v>
      </c>
      <c r="F29" s="60">
        <v>3</v>
      </c>
      <c r="G29" s="60">
        <v>1</v>
      </c>
      <c r="H29" s="60">
        <v>5</v>
      </c>
      <c r="I29" s="118">
        <f t="shared" si="17"/>
        <v>3.3333333333333335</v>
      </c>
      <c r="J29" s="60">
        <v>1</v>
      </c>
      <c r="K29" s="60">
        <v>1</v>
      </c>
      <c r="L29" s="60">
        <v>0</v>
      </c>
      <c r="M29" s="60">
        <v>2</v>
      </c>
      <c r="N29" s="118">
        <f t="shared" si="23"/>
        <v>1</v>
      </c>
      <c r="O29" s="44">
        <f t="shared" si="18"/>
        <v>3.3333333333333335</v>
      </c>
      <c r="P29" s="45" t="str">
        <f t="shared" si="19"/>
        <v>0</v>
      </c>
      <c r="Q29" s="46" t="str">
        <f t="shared" si="20"/>
        <v>medio</v>
      </c>
      <c r="R29" s="102" t="str">
        <f t="shared" si="21"/>
        <v>0</v>
      </c>
      <c r="S29" s="121" t="s">
        <v>391</v>
      </c>
    </row>
    <row r="30" spans="1:19" s="25" customFormat="1" ht="26.4" x14ac:dyDescent="0.25">
      <c r="A30" s="54" t="s">
        <v>575</v>
      </c>
      <c r="B30" s="101" t="s">
        <v>545</v>
      </c>
      <c r="C30" s="155" t="s">
        <v>615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44"/>
      <c r="P30" s="45"/>
      <c r="Q30" s="46" t="s">
        <v>437</v>
      </c>
      <c r="R30" s="102"/>
      <c r="S30" s="121" t="s">
        <v>391</v>
      </c>
    </row>
    <row r="31" spans="1:19" s="25" customFormat="1" ht="26.4" x14ac:dyDescent="0.25">
      <c r="A31" s="54" t="s">
        <v>576</v>
      </c>
      <c r="B31" s="101" t="s">
        <v>544</v>
      </c>
      <c r="C31" s="60">
        <v>2</v>
      </c>
      <c r="D31" s="60">
        <v>5</v>
      </c>
      <c r="E31" s="60">
        <v>3</v>
      </c>
      <c r="F31" s="60">
        <v>5</v>
      </c>
      <c r="G31" s="60">
        <v>1</v>
      </c>
      <c r="H31" s="60">
        <v>4</v>
      </c>
      <c r="I31" s="118">
        <f t="shared" si="17"/>
        <v>3.3333333333333335</v>
      </c>
      <c r="J31" s="60">
        <v>2</v>
      </c>
      <c r="K31" s="60">
        <v>1</v>
      </c>
      <c r="L31" s="60">
        <v>1</v>
      </c>
      <c r="M31" s="60">
        <v>4</v>
      </c>
      <c r="N31" s="118">
        <f t="shared" si="23"/>
        <v>2</v>
      </c>
      <c r="O31" s="44">
        <f t="shared" ref="O31" si="24">I31*N31</f>
        <v>6.666666666666667</v>
      </c>
      <c r="P31" s="45" t="str">
        <f t="shared" ref="P31" si="25">IF(O31&lt;3, "basso","0")</f>
        <v>0</v>
      </c>
      <c r="Q31" s="46" t="str">
        <f t="shared" ref="Q31" si="26">IF(AND(O31&gt;3, O31&lt;6),"medio", "0")</f>
        <v>0</v>
      </c>
      <c r="R31" s="102" t="str">
        <f t="shared" ref="R31" si="27">IF(O31&gt;6, "ALTO","0")</f>
        <v>ALTO</v>
      </c>
      <c r="S31" s="121" t="s">
        <v>391</v>
      </c>
    </row>
    <row r="32" spans="1:19" s="25" customFormat="1" ht="26.4" x14ac:dyDescent="0.25">
      <c r="A32" s="54" t="s">
        <v>577</v>
      </c>
      <c r="B32" s="101" t="s">
        <v>546</v>
      </c>
      <c r="C32" s="155" t="s">
        <v>615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44"/>
      <c r="P32" s="45"/>
      <c r="Q32" s="46" t="s">
        <v>437</v>
      </c>
      <c r="R32" s="102"/>
      <c r="S32" s="121" t="s">
        <v>391</v>
      </c>
    </row>
    <row r="33" spans="1:74" s="25" customFormat="1" ht="52.8" x14ac:dyDescent="0.25">
      <c r="A33" s="54" t="s">
        <v>578</v>
      </c>
      <c r="B33" s="101" t="s">
        <v>547</v>
      </c>
      <c r="C33" s="60">
        <v>2</v>
      </c>
      <c r="D33" s="60">
        <v>5</v>
      </c>
      <c r="E33" s="60">
        <v>1</v>
      </c>
      <c r="F33" s="60">
        <v>5</v>
      </c>
      <c r="G33" s="60">
        <v>1</v>
      </c>
      <c r="H33" s="60">
        <v>4</v>
      </c>
      <c r="I33" s="118">
        <f t="shared" si="17"/>
        <v>3</v>
      </c>
      <c r="J33" s="60">
        <v>2</v>
      </c>
      <c r="K33" s="60">
        <v>1</v>
      </c>
      <c r="L33" s="60">
        <v>1</v>
      </c>
      <c r="M33" s="60">
        <v>4</v>
      </c>
      <c r="N33" s="118">
        <f t="shared" si="23"/>
        <v>2</v>
      </c>
      <c r="O33" s="44">
        <f t="shared" ref="O33" si="28">I33*N33</f>
        <v>6</v>
      </c>
      <c r="P33" s="45" t="str">
        <f t="shared" ref="P33" si="29">IF(O33&lt;3, "basso","0")</f>
        <v>0</v>
      </c>
      <c r="Q33" s="46" t="str">
        <f t="shared" ref="Q33" si="30">IF(AND(O33&gt;3, O33&lt;6),"medio", "0")</f>
        <v>0</v>
      </c>
      <c r="R33" s="102" t="s">
        <v>17</v>
      </c>
      <c r="S33" s="121" t="s">
        <v>237</v>
      </c>
    </row>
    <row r="34" spans="1:74" s="146" customFormat="1" ht="29.4" customHeight="1" x14ac:dyDescent="0.25">
      <c r="A34" s="54" t="s">
        <v>579</v>
      </c>
      <c r="B34" s="101" t="s">
        <v>616</v>
      </c>
      <c r="C34" s="155" t="s">
        <v>615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60"/>
      <c r="P34" s="45"/>
      <c r="Q34" s="46" t="s">
        <v>437</v>
      </c>
      <c r="R34" s="102"/>
      <c r="S34" s="121" t="s">
        <v>393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</row>
    <row r="36" spans="1:74" s="106" customFormat="1" x14ac:dyDescent="0.25">
      <c r="A36" s="105" t="s">
        <v>590</v>
      </c>
    </row>
    <row r="37" spans="1:74" ht="52.8" x14ac:dyDescent="0.25">
      <c r="A37" s="100" t="s">
        <v>580</v>
      </c>
      <c r="B37" s="56" t="s">
        <v>196</v>
      </c>
      <c r="C37" s="100">
        <v>1</v>
      </c>
      <c r="D37" s="100">
        <v>2</v>
      </c>
      <c r="E37" s="100">
        <v>1</v>
      </c>
      <c r="F37" s="100">
        <v>1</v>
      </c>
      <c r="G37" s="100">
        <v>1</v>
      </c>
      <c r="H37" s="100">
        <v>5</v>
      </c>
      <c r="I37" s="48">
        <f>SUM(C37:H37)/6</f>
        <v>1.8333333333333333</v>
      </c>
      <c r="J37" s="100">
        <v>1</v>
      </c>
      <c r="K37" s="100">
        <v>1</v>
      </c>
      <c r="L37" s="100">
        <v>0</v>
      </c>
      <c r="M37" s="100">
        <v>1</v>
      </c>
      <c r="N37" s="48">
        <f>SUM(J37:M37)/4</f>
        <v>0.75</v>
      </c>
      <c r="O37" s="50">
        <f>I37*N37</f>
        <v>1.375</v>
      </c>
      <c r="P37" s="51" t="str">
        <f t="shared" ref="P37:P47" si="31">IF(O37&lt;3, "basso","0")</f>
        <v>basso</v>
      </c>
      <c r="Q37" s="52" t="str">
        <f>IF(AND(O37&gt;3, O37&lt;6),"medio", "0")</f>
        <v>0</v>
      </c>
      <c r="R37" s="57" t="str">
        <f t="shared" ref="R37:R43" si="32">IF(O37&gt;6, "ALTO","0")</f>
        <v>0</v>
      </c>
      <c r="S37" s="42"/>
    </row>
    <row r="38" spans="1:74" ht="39.6" x14ac:dyDescent="0.25">
      <c r="A38" s="104" t="s">
        <v>618</v>
      </c>
      <c r="B38" s="56" t="s">
        <v>197</v>
      </c>
      <c r="C38" s="100">
        <v>1</v>
      </c>
      <c r="D38" s="100">
        <v>2</v>
      </c>
      <c r="E38" s="100">
        <v>1</v>
      </c>
      <c r="F38" s="100">
        <v>1</v>
      </c>
      <c r="G38" s="100">
        <v>1</v>
      </c>
      <c r="H38" s="100">
        <v>5</v>
      </c>
      <c r="I38" s="48">
        <f t="shared" ref="I38:I47" si="33">SUM(C38:H38)/6</f>
        <v>1.8333333333333333</v>
      </c>
      <c r="J38" s="100">
        <v>1</v>
      </c>
      <c r="K38" s="100">
        <v>1</v>
      </c>
      <c r="L38" s="100">
        <v>0</v>
      </c>
      <c r="M38" s="100">
        <v>1</v>
      </c>
      <c r="N38" s="48">
        <f t="shared" ref="N38:N44" si="34">SUM(J38:M38)/4</f>
        <v>0.75</v>
      </c>
      <c r="O38" s="50">
        <f t="shared" ref="O38:O44" si="35">I38*N38</f>
        <v>1.375</v>
      </c>
      <c r="P38" s="51" t="str">
        <f t="shared" si="31"/>
        <v>basso</v>
      </c>
      <c r="Q38" s="52" t="str">
        <f t="shared" ref="Q38:Q47" si="36">IF(AND(O38&gt;3, O38&lt;6),"medio", "0")</f>
        <v>0</v>
      </c>
      <c r="R38" s="57" t="str">
        <f t="shared" si="32"/>
        <v>0</v>
      </c>
      <c r="S38" s="42"/>
    </row>
    <row r="39" spans="1:74" ht="26.4" x14ac:dyDescent="0.25">
      <c r="A39" s="104" t="s">
        <v>581</v>
      </c>
      <c r="B39" s="56" t="s">
        <v>198</v>
      </c>
      <c r="C39" s="100">
        <v>5</v>
      </c>
      <c r="D39" s="100">
        <v>2</v>
      </c>
      <c r="E39" s="100">
        <v>1</v>
      </c>
      <c r="F39" s="100">
        <v>1</v>
      </c>
      <c r="G39" s="100">
        <v>1</v>
      </c>
      <c r="H39" s="100">
        <v>5</v>
      </c>
      <c r="I39" s="48">
        <f t="shared" si="33"/>
        <v>2.5</v>
      </c>
      <c r="J39" s="100">
        <v>1</v>
      </c>
      <c r="K39" s="100">
        <v>1</v>
      </c>
      <c r="L39" s="100">
        <v>0</v>
      </c>
      <c r="M39" s="100">
        <v>1</v>
      </c>
      <c r="N39" s="48">
        <f t="shared" si="34"/>
        <v>0.75</v>
      </c>
      <c r="O39" s="50">
        <f t="shared" si="35"/>
        <v>1.875</v>
      </c>
      <c r="P39" s="51" t="str">
        <f t="shared" si="31"/>
        <v>basso</v>
      </c>
      <c r="Q39" s="52" t="str">
        <f t="shared" si="36"/>
        <v>0</v>
      </c>
      <c r="R39" s="57" t="str">
        <f t="shared" si="32"/>
        <v>0</v>
      </c>
      <c r="S39" s="42"/>
    </row>
    <row r="40" spans="1:74" ht="26.4" x14ac:dyDescent="0.25">
      <c r="A40" s="100" t="s">
        <v>582</v>
      </c>
      <c r="B40" s="56" t="s">
        <v>199</v>
      </c>
      <c r="C40" s="100">
        <v>5</v>
      </c>
      <c r="D40" s="100">
        <v>2</v>
      </c>
      <c r="E40" s="100">
        <v>1</v>
      </c>
      <c r="F40" s="100">
        <v>1</v>
      </c>
      <c r="G40" s="100">
        <v>1</v>
      </c>
      <c r="H40" s="100">
        <v>5</v>
      </c>
      <c r="I40" s="48">
        <f t="shared" si="33"/>
        <v>2.5</v>
      </c>
      <c r="J40" s="100">
        <v>1</v>
      </c>
      <c r="K40" s="100">
        <v>1</v>
      </c>
      <c r="L40" s="100">
        <v>0</v>
      </c>
      <c r="M40" s="100">
        <v>1</v>
      </c>
      <c r="N40" s="48">
        <f t="shared" si="34"/>
        <v>0.75</v>
      </c>
      <c r="O40" s="50">
        <f t="shared" si="35"/>
        <v>1.875</v>
      </c>
      <c r="P40" s="51" t="str">
        <f t="shared" si="31"/>
        <v>basso</v>
      </c>
      <c r="Q40" s="52" t="str">
        <f t="shared" si="36"/>
        <v>0</v>
      </c>
      <c r="R40" s="57" t="str">
        <f t="shared" si="32"/>
        <v>0</v>
      </c>
      <c r="S40" s="42"/>
    </row>
    <row r="41" spans="1:74" ht="26.4" x14ac:dyDescent="0.25">
      <c r="A41" s="100" t="s">
        <v>583</v>
      </c>
      <c r="B41" s="56" t="s">
        <v>200</v>
      </c>
      <c r="C41" s="100">
        <v>4</v>
      </c>
      <c r="D41" s="100">
        <v>2</v>
      </c>
      <c r="E41" s="100">
        <v>1</v>
      </c>
      <c r="F41" s="100">
        <v>1</v>
      </c>
      <c r="G41" s="100">
        <v>1</v>
      </c>
      <c r="H41" s="100">
        <v>5</v>
      </c>
      <c r="I41" s="48">
        <f t="shared" si="33"/>
        <v>2.3333333333333335</v>
      </c>
      <c r="J41" s="100">
        <v>1</v>
      </c>
      <c r="K41" s="100">
        <v>1</v>
      </c>
      <c r="L41" s="100">
        <v>0</v>
      </c>
      <c r="M41" s="100">
        <v>1</v>
      </c>
      <c r="N41" s="48">
        <f>SUM(J41:M41)/4</f>
        <v>0.75</v>
      </c>
      <c r="O41" s="50">
        <f t="shared" si="35"/>
        <v>1.75</v>
      </c>
      <c r="P41" s="51" t="str">
        <f t="shared" si="31"/>
        <v>basso</v>
      </c>
      <c r="Q41" s="52" t="str">
        <f t="shared" si="36"/>
        <v>0</v>
      </c>
      <c r="R41" s="57" t="str">
        <f t="shared" si="32"/>
        <v>0</v>
      </c>
      <c r="S41" s="42"/>
    </row>
    <row r="42" spans="1:74" ht="26.4" x14ac:dyDescent="0.25">
      <c r="A42" s="100" t="s">
        <v>584</v>
      </c>
      <c r="B42" s="56" t="s">
        <v>201</v>
      </c>
      <c r="C42" s="100">
        <v>4</v>
      </c>
      <c r="D42" s="100">
        <v>2</v>
      </c>
      <c r="E42" s="100">
        <v>1</v>
      </c>
      <c r="F42" s="100">
        <v>1</v>
      </c>
      <c r="G42" s="100">
        <v>1</v>
      </c>
      <c r="H42" s="100">
        <v>5</v>
      </c>
      <c r="I42" s="48">
        <f t="shared" si="33"/>
        <v>2.3333333333333335</v>
      </c>
      <c r="J42" s="100">
        <v>1</v>
      </c>
      <c r="K42" s="100">
        <v>1</v>
      </c>
      <c r="L42" s="100">
        <v>0</v>
      </c>
      <c r="M42" s="100">
        <v>1</v>
      </c>
      <c r="N42" s="48">
        <f>SUM(J42:M42)/4</f>
        <v>0.75</v>
      </c>
      <c r="O42" s="50">
        <f>I42*N42</f>
        <v>1.75</v>
      </c>
      <c r="P42" s="51" t="str">
        <f t="shared" si="31"/>
        <v>basso</v>
      </c>
      <c r="Q42" s="52" t="str">
        <f t="shared" si="36"/>
        <v>0</v>
      </c>
      <c r="R42" s="57" t="str">
        <f t="shared" si="32"/>
        <v>0</v>
      </c>
      <c r="S42" s="42"/>
    </row>
    <row r="43" spans="1:74" ht="26.4" x14ac:dyDescent="0.25">
      <c r="A43" s="100" t="s">
        <v>585</v>
      </c>
      <c r="B43" s="56" t="s">
        <v>202</v>
      </c>
      <c r="C43" s="100">
        <v>4</v>
      </c>
      <c r="D43" s="100">
        <v>2</v>
      </c>
      <c r="E43" s="100">
        <v>1</v>
      </c>
      <c r="F43" s="100">
        <v>1</v>
      </c>
      <c r="G43" s="100">
        <v>1</v>
      </c>
      <c r="H43" s="100">
        <v>5</v>
      </c>
      <c r="I43" s="48">
        <f t="shared" si="33"/>
        <v>2.3333333333333335</v>
      </c>
      <c r="J43" s="100">
        <v>1</v>
      </c>
      <c r="K43" s="100">
        <v>1</v>
      </c>
      <c r="L43" s="100">
        <v>0</v>
      </c>
      <c r="M43" s="100">
        <v>1</v>
      </c>
      <c r="N43" s="48">
        <f t="shared" si="34"/>
        <v>0.75</v>
      </c>
      <c r="O43" s="50">
        <f t="shared" si="35"/>
        <v>1.75</v>
      </c>
      <c r="P43" s="51" t="str">
        <f t="shared" si="31"/>
        <v>basso</v>
      </c>
      <c r="Q43" s="52" t="str">
        <f t="shared" si="36"/>
        <v>0</v>
      </c>
      <c r="R43" s="57" t="str">
        <f t="shared" si="32"/>
        <v>0</v>
      </c>
      <c r="S43" s="42"/>
    </row>
    <row r="44" spans="1:74" ht="26.4" x14ac:dyDescent="0.25">
      <c r="A44" s="100" t="s">
        <v>586</v>
      </c>
      <c r="B44" s="56" t="s">
        <v>203</v>
      </c>
      <c r="C44" s="100">
        <v>1</v>
      </c>
      <c r="D44" s="100">
        <v>2</v>
      </c>
      <c r="E44" s="100">
        <v>1</v>
      </c>
      <c r="F44" s="100">
        <v>1</v>
      </c>
      <c r="G44" s="100">
        <v>1</v>
      </c>
      <c r="H44" s="100">
        <v>5</v>
      </c>
      <c r="I44" s="48">
        <f t="shared" si="33"/>
        <v>1.8333333333333333</v>
      </c>
      <c r="J44" s="100">
        <v>1</v>
      </c>
      <c r="K44" s="100">
        <v>1</v>
      </c>
      <c r="L44" s="100">
        <v>0</v>
      </c>
      <c r="M44" s="100">
        <v>1</v>
      </c>
      <c r="N44" s="48">
        <f t="shared" si="34"/>
        <v>0.75</v>
      </c>
      <c r="O44" s="50">
        <f t="shared" si="35"/>
        <v>1.375</v>
      </c>
      <c r="P44" s="51" t="str">
        <f t="shared" si="31"/>
        <v>basso</v>
      </c>
      <c r="Q44" s="52" t="str">
        <f t="shared" si="36"/>
        <v>0</v>
      </c>
      <c r="R44" s="57" t="str">
        <f>IF(O44&gt;6, "ALTO","0")</f>
        <v>0</v>
      </c>
      <c r="S44" s="42"/>
    </row>
    <row r="45" spans="1:74" ht="26.4" x14ac:dyDescent="0.25">
      <c r="A45" s="100" t="s">
        <v>587</v>
      </c>
      <c r="B45" s="56" t="s">
        <v>204</v>
      </c>
      <c r="C45" s="100">
        <v>1</v>
      </c>
      <c r="D45" s="100">
        <v>2</v>
      </c>
      <c r="E45" s="100">
        <v>1</v>
      </c>
      <c r="F45" s="100">
        <v>1</v>
      </c>
      <c r="G45" s="100">
        <v>1</v>
      </c>
      <c r="H45" s="100">
        <v>5</v>
      </c>
      <c r="I45" s="48">
        <f t="shared" si="33"/>
        <v>1.8333333333333333</v>
      </c>
      <c r="J45" s="100">
        <v>1</v>
      </c>
      <c r="K45" s="100">
        <v>1</v>
      </c>
      <c r="L45" s="100">
        <v>0</v>
      </c>
      <c r="M45" s="100">
        <v>1</v>
      </c>
      <c r="N45" s="48">
        <f>SUM(J45:M45)/4</f>
        <v>0.75</v>
      </c>
      <c r="O45" s="50">
        <f>I45*N45</f>
        <v>1.375</v>
      </c>
      <c r="P45" s="51" t="str">
        <f t="shared" si="31"/>
        <v>basso</v>
      </c>
      <c r="Q45" s="52" t="str">
        <f t="shared" si="36"/>
        <v>0</v>
      </c>
      <c r="R45" s="57" t="str">
        <f t="shared" ref="R45:R47" si="37">IF(O45&gt;6, "ALTO","0")</f>
        <v>0</v>
      </c>
      <c r="S45" s="42"/>
    </row>
    <row r="46" spans="1:74" ht="26.4" x14ac:dyDescent="0.25">
      <c r="A46" s="100" t="s">
        <v>588</v>
      </c>
      <c r="B46" s="56" t="s">
        <v>205</v>
      </c>
      <c r="C46" s="100">
        <v>4</v>
      </c>
      <c r="D46" s="100">
        <v>2</v>
      </c>
      <c r="E46" s="100">
        <v>1</v>
      </c>
      <c r="F46" s="100">
        <v>1</v>
      </c>
      <c r="G46" s="100">
        <v>1</v>
      </c>
      <c r="H46" s="100">
        <v>5</v>
      </c>
      <c r="I46" s="48">
        <f t="shared" si="33"/>
        <v>2.3333333333333335</v>
      </c>
      <c r="J46" s="100">
        <v>1</v>
      </c>
      <c r="K46" s="100">
        <v>1</v>
      </c>
      <c r="L46" s="100">
        <v>0</v>
      </c>
      <c r="M46" s="100">
        <v>1</v>
      </c>
      <c r="N46" s="48">
        <f>SUM(J46:M46)/4</f>
        <v>0.75</v>
      </c>
      <c r="O46" s="50">
        <f>I46*N46</f>
        <v>1.75</v>
      </c>
      <c r="P46" s="51" t="str">
        <f t="shared" si="31"/>
        <v>basso</v>
      </c>
      <c r="Q46" s="52" t="str">
        <f t="shared" si="36"/>
        <v>0</v>
      </c>
      <c r="R46" s="57" t="str">
        <f t="shared" si="37"/>
        <v>0</v>
      </c>
      <c r="S46" s="42"/>
    </row>
    <row r="47" spans="1:74" ht="13.2" x14ac:dyDescent="0.25">
      <c r="A47" s="100" t="s">
        <v>589</v>
      </c>
      <c r="B47" s="56" t="s">
        <v>206</v>
      </c>
      <c r="C47" s="100">
        <v>4</v>
      </c>
      <c r="D47" s="100">
        <v>2</v>
      </c>
      <c r="E47" s="100">
        <v>1</v>
      </c>
      <c r="F47" s="100">
        <v>1</v>
      </c>
      <c r="G47" s="100">
        <v>1</v>
      </c>
      <c r="H47" s="100">
        <v>5</v>
      </c>
      <c r="I47" s="48">
        <f t="shared" si="33"/>
        <v>2.3333333333333335</v>
      </c>
      <c r="J47" s="100">
        <v>1</v>
      </c>
      <c r="K47" s="100">
        <v>1</v>
      </c>
      <c r="L47" s="100">
        <v>0</v>
      </c>
      <c r="M47" s="100">
        <v>1</v>
      </c>
      <c r="N47" s="48">
        <f>SUM(J47:M47)/4</f>
        <v>0.75</v>
      </c>
      <c r="O47" s="50">
        <f>I47*N47</f>
        <v>1.75</v>
      </c>
      <c r="P47" s="51" t="str">
        <f t="shared" si="31"/>
        <v>basso</v>
      </c>
      <c r="Q47" s="52" t="str">
        <f t="shared" si="36"/>
        <v>0</v>
      </c>
      <c r="R47" s="57" t="str">
        <f t="shared" si="37"/>
        <v>0</v>
      </c>
      <c r="S47" s="42"/>
    </row>
  </sheetData>
  <mergeCells count="7">
    <mergeCell ref="C32:N32"/>
    <mergeCell ref="C34:N34"/>
    <mergeCell ref="O2:R2"/>
    <mergeCell ref="O3:R3"/>
    <mergeCell ref="A2:B2"/>
    <mergeCell ref="C30:N30"/>
    <mergeCell ref="C19:N19"/>
  </mergeCells>
  <printOptions horizontalCentered="1" verticalCentered="1"/>
  <pageMargins left="0" right="0" top="0" bottom="0" header="0" footer="0"/>
  <pageSetup paperSize="9" scale="8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workbookViewId="0">
      <selection activeCell="I18" sqref="I18"/>
    </sheetView>
  </sheetViews>
  <sheetFormatPr defaultColWidth="9.109375" defaultRowHeight="12" x14ac:dyDescent="0.25"/>
  <cols>
    <col min="1" max="1" width="5.109375" style="11" customWidth="1"/>
    <col min="2" max="2" width="33.6640625" style="11" customWidth="1"/>
    <col min="3" max="8" width="4.554687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1" spans="1:19" x14ac:dyDescent="0.25">
      <c r="A1" s="159" t="s">
        <v>365</v>
      </c>
      <c r="B1" s="159"/>
      <c r="C1" s="58" t="s">
        <v>9</v>
      </c>
      <c r="D1" s="58"/>
      <c r="E1" s="58"/>
      <c r="F1" s="58"/>
      <c r="G1" s="58"/>
      <c r="H1" s="58"/>
      <c r="I1" s="58"/>
      <c r="J1" s="59" t="s">
        <v>5</v>
      </c>
      <c r="K1" s="59"/>
      <c r="L1" s="59"/>
      <c r="M1" s="59"/>
      <c r="N1" s="59"/>
      <c r="O1" s="175"/>
      <c r="P1" s="175"/>
      <c r="Q1" s="175"/>
      <c r="R1" s="175"/>
      <c r="S1" s="49"/>
    </row>
    <row r="2" spans="1:19" ht="72" x14ac:dyDescent="0.25">
      <c r="A2" s="37" t="s">
        <v>269</v>
      </c>
      <c r="B2" s="38" t="s">
        <v>268</v>
      </c>
      <c r="C2" s="39" t="s">
        <v>0</v>
      </c>
      <c r="D2" s="39" t="s">
        <v>1</v>
      </c>
      <c r="E2" s="39" t="s">
        <v>2</v>
      </c>
      <c r="F2" s="39" t="s">
        <v>3</v>
      </c>
      <c r="G2" s="39" t="s">
        <v>4</v>
      </c>
      <c r="H2" s="39" t="s">
        <v>43</v>
      </c>
      <c r="I2" s="133" t="s">
        <v>10</v>
      </c>
      <c r="J2" s="41" t="s">
        <v>6</v>
      </c>
      <c r="K2" s="41" t="s">
        <v>7</v>
      </c>
      <c r="L2" s="41" t="s">
        <v>8</v>
      </c>
      <c r="M2" s="41" t="s">
        <v>14</v>
      </c>
      <c r="N2" s="133" t="s">
        <v>11</v>
      </c>
      <c r="O2" s="158" t="s">
        <v>26</v>
      </c>
      <c r="P2" s="158"/>
      <c r="Q2" s="158"/>
      <c r="R2" s="158"/>
      <c r="S2" s="121" t="s">
        <v>394</v>
      </c>
    </row>
    <row r="3" spans="1:19" s="25" customFormat="1" ht="13.2" x14ac:dyDescent="0.25">
      <c r="A3" s="54" t="s">
        <v>366</v>
      </c>
      <c r="B3" s="131" t="s">
        <v>360</v>
      </c>
      <c r="C3" s="54">
        <v>4</v>
      </c>
      <c r="D3" s="54">
        <v>2</v>
      </c>
      <c r="E3" s="54">
        <v>1</v>
      </c>
      <c r="F3" s="54">
        <v>1</v>
      </c>
      <c r="G3" s="54">
        <v>1</v>
      </c>
      <c r="H3" s="54">
        <v>2</v>
      </c>
      <c r="I3" s="118">
        <f>SUM(C3:H3)/6</f>
        <v>1.8333333333333333</v>
      </c>
      <c r="J3" s="54">
        <v>5</v>
      </c>
      <c r="K3" s="54">
        <v>1</v>
      </c>
      <c r="L3" s="54">
        <v>0</v>
      </c>
      <c r="M3" s="54">
        <v>2</v>
      </c>
      <c r="N3" s="118">
        <f>SUM(J3:M3)/4</f>
        <v>2</v>
      </c>
      <c r="O3" s="44">
        <f>I3*N3</f>
        <v>3.6666666666666665</v>
      </c>
      <c r="P3" s="45" t="str">
        <f t="shared" ref="P3:P7" si="0">IF(O3&lt;3, "basso","0")</f>
        <v>0</v>
      </c>
      <c r="Q3" s="46" t="str">
        <f>IF(AND(O3&gt;3, O3&lt;6),"medio", "0")</f>
        <v>medio</v>
      </c>
      <c r="R3" s="47" t="str">
        <f t="shared" ref="R3:R7" si="1">IF(O3&gt;6, "ALTO","0")</f>
        <v>0</v>
      </c>
      <c r="S3" s="121" t="s">
        <v>391</v>
      </c>
    </row>
    <row r="4" spans="1:19" s="25" customFormat="1" ht="13.2" x14ac:dyDescent="0.25">
      <c r="A4" s="54" t="s">
        <v>367</v>
      </c>
      <c r="B4" s="131" t="s">
        <v>361</v>
      </c>
      <c r="C4" s="54">
        <v>4</v>
      </c>
      <c r="D4" s="54">
        <v>2</v>
      </c>
      <c r="E4" s="54">
        <v>1</v>
      </c>
      <c r="F4" s="54">
        <v>1</v>
      </c>
      <c r="G4" s="54">
        <v>1</v>
      </c>
      <c r="H4" s="54">
        <v>2</v>
      </c>
      <c r="I4" s="118">
        <f t="shared" ref="I4:I7" si="2">SUM(C4:H4)/6</f>
        <v>1.8333333333333333</v>
      </c>
      <c r="J4" s="54">
        <v>1</v>
      </c>
      <c r="K4" s="54">
        <v>1</v>
      </c>
      <c r="L4" s="54">
        <v>0</v>
      </c>
      <c r="M4" s="54">
        <v>2</v>
      </c>
      <c r="N4" s="118">
        <f t="shared" ref="N4:N6" si="3">SUM(J4:M4)/4</f>
        <v>1</v>
      </c>
      <c r="O4" s="44">
        <f t="shared" ref="O4:O7" si="4">I4*N4</f>
        <v>1.8333333333333333</v>
      </c>
      <c r="P4" s="45" t="str">
        <f t="shared" si="0"/>
        <v>basso</v>
      </c>
      <c r="Q4" s="46" t="str">
        <f t="shared" ref="Q4:Q7" si="5">IF(AND(O4&gt;3, O4&lt;6),"medio", "0")</f>
        <v>0</v>
      </c>
      <c r="R4" s="47" t="str">
        <f t="shared" si="1"/>
        <v>0</v>
      </c>
      <c r="S4" s="121"/>
    </row>
    <row r="5" spans="1:19" s="25" customFormat="1" ht="13.2" x14ac:dyDescent="0.25">
      <c r="A5" s="54" t="s">
        <v>368</v>
      </c>
      <c r="B5" s="131" t="s">
        <v>362</v>
      </c>
      <c r="C5" s="54">
        <v>4</v>
      </c>
      <c r="D5" s="54">
        <v>2</v>
      </c>
      <c r="E5" s="54">
        <v>1</v>
      </c>
      <c r="F5" s="54">
        <v>1</v>
      </c>
      <c r="G5" s="54">
        <v>1</v>
      </c>
      <c r="H5" s="54">
        <v>2</v>
      </c>
      <c r="I5" s="118">
        <f t="shared" si="2"/>
        <v>1.8333333333333333</v>
      </c>
      <c r="J5" s="54">
        <v>5</v>
      </c>
      <c r="K5" s="54">
        <v>1</v>
      </c>
      <c r="L5" s="54">
        <v>0</v>
      </c>
      <c r="M5" s="54">
        <v>2</v>
      </c>
      <c r="N5" s="118">
        <f t="shared" si="3"/>
        <v>2</v>
      </c>
      <c r="O5" s="44">
        <f t="shared" si="4"/>
        <v>3.6666666666666665</v>
      </c>
      <c r="P5" s="45" t="str">
        <f t="shared" si="0"/>
        <v>0</v>
      </c>
      <c r="Q5" s="46" t="str">
        <f t="shared" si="5"/>
        <v>medio</v>
      </c>
      <c r="R5" s="47" t="str">
        <f t="shared" si="1"/>
        <v>0</v>
      </c>
      <c r="S5" s="121" t="s">
        <v>391</v>
      </c>
    </row>
    <row r="6" spans="1:19" s="25" customFormat="1" ht="13.2" x14ac:dyDescent="0.25">
      <c r="A6" s="54" t="s">
        <v>369</v>
      </c>
      <c r="B6" s="131" t="s">
        <v>363</v>
      </c>
      <c r="C6" s="54">
        <v>4</v>
      </c>
      <c r="D6" s="54">
        <v>2</v>
      </c>
      <c r="E6" s="54">
        <v>1</v>
      </c>
      <c r="F6" s="54">
        <v>1</v>
      </c>
      <c r="G6" s="54">
        <v>1</v>
      </c>
      <c r="H6" s="54">
        <v>2</v>
      </c>
      <c r="I6" s="118">
        <f t="shared" si="2"/>
        <v>1.8333333333333333</v>
      </c>
      <c r="J6" s="54">
        <v>5</v>
      </c>
      <c r="K6" s="54">
        <v>1</v>
      </c>
      <c r="L6" s="54">
        <v>0</v>
      </c>
      <c r="M6" s="54">
        <v>2</v>
      </c>
      <c r="N6" s="118">
        <f t="shared" si="3"/>
        <v>2</v>
      </c>
      <c r="O6" s="44">
        <f t="shared" si="4"/>
        <v>3.6666666666666665</v>
      </c>
      <c r="P6" s="45" t="str">
        <f t="shared" si="0"/>
        <v>0</v>
      </c>
      <c r="Q6" s="46" t="str">
        <f t="shared" si="5"/>
        <v>medio</v>
      </c>
      <c r="R6" s="47" t="str">
        <f t="shared" si="1"/>
        <v>0</v>
      </c>
      <c r="S6" s="121" t="s">
        <v>391</v>
      </c>
    </row>
    <row r="7" spans="1:19" s="25" customFormat="1" ht="13.2" x14ac:dyDescent="0.25">
      <c r="A7" s="54" t="s">
        <v>370</v>
      </c>
      <c r="B7" s="131" t="s">
        <v>364</v>
      </c>
      <c r="C7" s="54">
        <v>4</v>
      </c>
      <c r="D7" s="54">
        <v>2</v>
      </c>
      <c r="E7" s="54">
        <v>1</v>
      </c>
      <c r="F7" s="54">
        <v>1</v>
      </c>
      <c r="G7" s="54">
        <v>1</v>
      </c>
      <c r="H7" s="54">
        <v>2</v>
      </c>
      <c r="I7" s="118">
        <f t="shared" si="2"/>
        <v>1.8333333333333333</v>
      </c>
      <c r="J7" s="54">
        <v>5</v>
      </c>
      <c r="K7" s="54">
        <v>1</v>
      </c>
      <c r="L7" s="54">
        <v>0</v>
      </c>
      <c r="M7" s="54">
        <v>2</v>
      </c>
      <c r="N7" s="118">
        <f>SUM(J7:M7)/4</f>
        <v>2</v>
      </c>
      <c r="O7" s="44">
        <f t="shared" si="4"/>
        <v>3.6666666666666665</v>
      </c>
      <c r="P7" s="45" t="str">
        <f t="shared" si="0"/>
        <v>0</v>
      </c>
      <c r="Q7" s="46" t="str">
        <f t="shared" si="5"/>
        <v>medio</v>
      </c>
      <c r="R7" s="47" t="str">
        <f t="shared" si="1"/>
        <v>0</v>
      </c>
      <c r="S7" s="121" t="s">
        <v>391</v>
      </c>
    </row>
  </sheetData>
  <mergeCells count="3">
    <mergeCell ref="A1:B1"/>
    <mergeCell ref="O2:R2"/>
    <mergeCell ref="O1:R1"/>
  </mergeCells>
  <pageMargins left="0" right="0" top="0" bottom="0" header="0" footer="0"/>
  <pageSetup paperSize="9" scale="9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"/>
  <sheetViews>
    <sheetView workbookViewId="0">
      <selection activeCell="F15" sqref="F15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4.554687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x14ac:dyDescent="0.25">
      <c r="A2" s="159" t="s">
        <v>258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72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133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133" t="s">
        <v>11</v>
      </c>
      <c r="O3" s="158" t="s">
        <v>26</v>
      </c>
      <c r="P3" s="158"/>
      <c r="Q3" s="158"/>
      <c r="R3" s="158"/>
      <c r="S3" s="121" t="s">
        <v>394</v>
      </c>
    </row>
    <row r="4" spans="1:19" s="25" customFormat="1" ht="26.4" x14ac:dyDescent="0.25">
      <c r="A4" s="54" t="s">
        <v>259</v>
      </c>
      <c r="B4" s="131" t="s">
        <v>309</v>
      </c>
      <c r="C4" s="54">
        <v>3</v>
      </c>
      <c r="D4" s="54">
        <v>5</v>
      </c>
      <c r="E4" s="54">
        <v>3</v>
      </c>
      <c r="F4" s="54">
        <v>5</v>
      </c>
      <c r="G4" s="54">
        <v>1</v>
      </c>
      <c r="H4" s="54">
        <v>5</v>
      </c>
      <c r="I4" s="118">
        <f>SUM(C4:H4)/6</f>
        <v>3.6666666666666665</v>
      </c>
      <c r="J4" s="54">
        <v>4</v>
      </c>
      <c r="K4" s="54">
        <v>1</v>
      </c>
      <c r="L4" s="54">
        <v>2</v>
      </c>
      <c r="M4" s="54">
        <v>5</v>
      </c>
      <c r="N4" s="118">
        <f>SUM(J4:M4)/4</f>
        <v>3</v>
      </c>
      <c r="O4" s="44">
        <f>I4*N4</f>
        <v>11</v>
      </c>
      <c r="P4" s="45" t="str">
        <f t="shared" ref="P4:P8" si="0">IF(O4&lt;3, "basso","0")</f>
        <v>0</v>
      </c>
      <c r="Q4" s="46" t="str">
        <f>IF(AND(O4&gt;3, O4&lt;6),"medio", "0")</f>
        <v>0</v>
      </c>
      <c r="R4" s="47" t="str">
        <f t="shared" ref="R4:R8" si="1">IF(O4&gt;6, "ALTO","0")</f>
        <v>ALTO</v>
      </c>
      <c r="S4" s="121" t="s">
        <v>401</v>
      </c>
    </row>
    <row r="5" spans="1:19" s="25" customFormat="1" ht="26.4" x14ac:dyDescent="0.25">
      <c r="A5" s="54" t="s">
        <v>260</v>
      </c>
      <c r="B5" s="131" t="s">
        <v>244</v>
      </c>
      <c r="C5" s="54">
        <v>3</v>
      </c>
      <c r="D5" s="54">
        <v>5</v>
      </c>
      <c r="E5" s="54">
        <v>3</v>
      </c>
      <c r="F5" s="54">
        <v>5</v>
      </c>
      <c r="G5" s="54">
        <v>1</v>
      </c>
      <c r="H5" s="54">
        <v>5</v>
      </c>
      <c r="I5" s="118">
        <f t="shared" ref="I5:I8" si="2">SUM(C5:H5)/6</f>
        <v>3.6666666666666665</v>
      </c>
      <c r="J5" s="54">
        <v>4</v>
      </c>
      <c r="K5" s="54">
        <v>1</v>
      </c>
      <c r="L5" s="54">
        <v>2</v>
      </c>
      <c r="M5" s="54">
        <v>5</v>
      </c>
      <c r="N5" s="118">
        <f t="shared" ref="N5:N7" si="3">SUM(J5:M5)/4</f>
        <v>3</v>
      </c>
      <c r="O5" s="44">
        <f t="shared" ref="O5:O8" si="4">I5*N5</f>
        <v>11</v>
      </c>
      <c r="P5" s="45" t="str">
        <f t="shared" si="0"/>
        <v>0</v>
      </c>
      <c r="Q5" s="46" t="str">
        <f t="shared" ref="Q5:Q8" si="5">IF(AND(O5&gt;3, O5&lt;6),"medio", "0")</f>
        <v>0</v>
      </c>
      <c r="R5" s="47" t="str">
        <f t="shared" si="1"/>
        <v>ALTO</v>
      </c>
      <c r="S5" s="121" t="s">
        <v>401</v>
      </c>
    </row>
    <row r="6" spans="1:19" s="25" customFormat="1" ht="13.2" x14ac:dyDescent="0.25">
      <c r="A6" s="54" t="s">
        <v>261</v>
      </c>
      <c r="B6" s="131" t="s">
        <v>245</v>
      </c>
      <c r="C6" s="54">
        <v>3</v>
      </c>
      <c r="D6" s="54">
        <v>5</v>
      </c>
      <c r="E6" s="54">
        <v>3</v>
      </c>
      <c r="F6" s="54">
        <v>5</v>
      </c>
      <c r="G6" s="54">
        <v>1</v>
      </c>
      <c r="H6" s="54">
        <v>5</v>
      </c>
      <c r="I6" s="118">
        <f t="shared" si="2"/>
        <v>3.6666666666666665</v>
      </c>
      <c r="J6" s="54">
        <v>3</v>
      </c>
      <c r="K6" s="54">
        <v>1</v>
      </c>
      <c r="L6" s="54">
        <v>2</v>
      </c>
      <c r="M6" s="54">
        <v>5</v>
      </c>
      <c r="N6" s="118">
        <f t="shared" si="3"/>
        <v>2.75</v>
      </c>
      <c r="O6" s="44">
        <f t="shared" si="4"/>
        <v>10.083333333333332</v>
      </c>
      <c r="P6" s="45" t="str">
        <f t="shared" si="0"/>
        <v>0</v>
      </c>
      <c r="Q6" s="46" t="str">
        <f t="shared" si="5"/>
        <v>0</v>
      </c>
      <c r="R6" s="47" t="str">
        <f t="shared" si="1"/>
        <v>ALTO</v>
      </c>
      <c r="S6" s="121" t="s">
        <v>401</v>
      </c>
    </row>
    <row r="7" spans="1:19" s="25" customFormat="1" ht="13.2" x14ac:dyDescent="0.25">
      <c r="A7" s="54" t="s">
        <v>262</v>
      </c>
      <c r="B7" s="131" t="s">
        <v>246</v>
      </c>
      <c r="C7" s="54">
        <v>5</v>
      </c>
      <c r="D7" s="54">
        <v>5</v>
      </c>
      <c r="E7" s="54">
        <v>1</v>
      </c>
      <c r="F7" s="54">
        <v>5</v>
      </c>
      <c r="G7" s="54">
        <v>1</v>
      </c>
      <c r="H7" s="54">
        <v>5</v>
      </c>
      <c r="I7" s="118">
        <f t="shared" si="2"/>
        <v>3.6666666666666665</v>
      </c>
      <c r="J7" s="54">
        <v>3</v>
      </c>
      <c r="K7" s="54">
        <v>1</v>
      </c>
      <c r="L7" s="54">
        <v>2</v>
      </c>
      <c r="M7" s="54">
        <v>5</v>
      </c>
      <c r="N7" s="118">
        <f t="shared" si="3"/>
        <v>2.75</v>
      </c>
      <c r="O7" s="44">
        <f t="shared" si="4"/>
        <v>10.083333333333332</v>
      </c>
      <c r="P7" s="45" t="str">
        <f t="shared" si="0"/>
        <v>0</v>
      </c>
      <c r="Q7" s="46" t="str">
        <f t="shared" si="5"/>
        <v>0</v>
      </c>
      <c r="R7" s="47" t="str">
        <f t="shared" si="1"/>
        <v>ALTO</v>
      </c>
      <c r="S7" s="121" t="s">
        <v>401</v>
      </c>
    </row>
    <row r="8" spans="1:19" s="25" customFormat="1" ht="26.4" x14ac:dyDescent="0.25">
      <c r="A8" s="54" t="s">
        <v>263</v>
      </c>
      <c r="B8" s="131" t="s">
        <v>264</v>
      </c>
      <c r="C8" s="54">
        <v>2</v>
      </c>
      <c r="D8" s="54">
        <v>5</v>
      </c>
      <c r="E8" s="54">
        <v>3</v>
      </c>
      <c r="F8" s="54">
        <v>5</v>
      </c>
      <c r="G8" s="54">
        <v>1</v>
      </c>
      <c r="H8" s="54">
        <v>1</v>
      </c>
      <c r="I8" s="118">
        <f t="shared" si="2"/>
        <v>2.8333333333333335</v>
      </c>
      <c r="J8" s="54">
        <v>2</v>
      </c>
      <c r="K8" s="54">
        <v>1</v>
      </c>
      <c r="L8" s="54">
        <v>4</v>
      </c>
      <c r="M8" s="54">
        <v>3</v>
      </c>
      <c r="N8" s="118">
        <f>SUM(J8:M8)/4</f>
        <v>2.5</v>
      </c>
      <c r="O8" s="44">
        <f t="shared" si="4"/>
        <v>7.0833333333333339</v>
      </c>
      <c r="P8" s="45" t="str">
        <f t="shared" si="0"/>
        <v>0</v>
      </c>
      <c r="Q8" s="46" t="str">
        <f t="shared" si="5"/>
        <v>0</v>
      </c>
      <c r="R8" s="47" t="str">
        <f t="shared" si="1"/>
        <v>ALTO</v>
      </c>
      <c r="S8" s="121" t="s">
        <v>401</v>
      </c>
    </row>
    <row r="9" spans="1:19" s="25" customFormat="1" ht="39.6" x14ac:dyDescent="0.25">
      <c r="A9" s="54" t="s">
        <v>591</v>
      </c>
      <c r="B9" s="101" t="s">
        <v>220</v>
      </c>
      <c r="C9" s="60">
        <v>4</v>
      </c>
      <c r="D9" s="60">
        <v>5</v>
      </c>
      <c r="E9" s="60">
        <v>4</v>
      </c>
      <c r="F9" s="60">
        <v>3</v>
      </c>
      <c r="G9" s="60">
        <v>1</v>
      </c>
      <c r="H9" s="60">
        <v>5</v>
      </c>
      <c r="I9" s="118">
        <f>SUM(C9:H9)/6</f>
        <v>3.6666666666666665</v>
      </c>
      <c r="J9" s="60">
        <v>2</v>
      </c>
      <c r="K9" s="60">
        <v>1</v>
      </c>
      <c r="L9" s="60">
        <v>1</v>
      </c>
      <c r="M9" s="60">
        <v>4</v>
      </c>
      <c r="N9" s="118">
        <f>SUM(J9:M9)/4</f>
        <v>2</v>
      </c>
      <c r="O9" s="44">
        <f>I9*N9</f>
        <v>7.333333333333333</v>
      </c>
      <c r="P9" s="45" t="str">
        <f>IF(O9&lt;3, "basso","0")</f>
        <v>0</v>
      </c>
      <c r="Q9" s="46" t="str">
        <f>IF(AND(O9&gt;3, O9&lt;6),"medio", "0")</f>
        <v>0</v>
      </c>
      <c r="R9" s="102" t="str">
        <f>IF(O9&gt;6, "ALTO","0")</f>
        <v>ALTO</v>
      </c>
      <c r="S9" s="121" t="s">
        <v>401</v>
      </c>
    </row>
    <row r="10" spans="1:19" s="25" customFormat="1" ht="26.4" x14ac:dyDescent="0.25">
      <c r="A10" s="54" t="s">
        <v>592</v>
      </c>
      <c r="B10" s="101" t="s">
        <v>223</v>
      </c>
      <c r="C10" s="60">
        <v>2</v>
      </c>
      <c r="D10" s="60">
        <v>2</v>
      </c>
      <c r="E10" s="60">
        <v>1</v>
      </c>
      <c r="F10" s="60">
        <v>1</v>
      </c>
      <c r="G10" s="60">
        <v>1</v>
      </c>
      <c r="H10" s="60">
        <v>5</v>
      </c>
      <c r="I10" s="118">
        <f>SUM(C10:H10)/6</f>
        <v>2</v>
      </c>
      <c r="J10" s="60">
        <v>1</v>
      </c>
      <c r="K10" s="60">
        <v>1</v>
      </c>
      <c r="L10" s="60">
        <v>0</v>
      </c>
      <c r="M10" s="60">
        <v>5</v>
      </c>
      <c r="N10" s="118">
        <f>SUM(J10:M10)/4</f>
        <v>1.75</v>
      </c>
      <c r="O10" s="44">
        <f>I10*N10</f>
        <v>3.5</v>
      </c>
      <c r="P10" s="45" t="str">
        <f>IF(O10&lt;3, "basso","0")</f>
        <v>0</v>
      </c>
      <c r="Q10" s="46" t="str">
        <f>IF(AND(O10&gt;3, O10&lt;6),"medio", "0")</f>
        <v>medio</v>
      </c>
      <c r="R10" s="102" t="str">
        <f>IF(O10&gt;6, "ALTO","0")</f>
        <v>0</v>
      </c>
      <c r="S10" s="121" t="s">
        <v>391</v>
      </c>
    </row>
    <row r="11" spans="1:19" s="25" customFormat="1" ht="52.8" x14ac:dyDescent="0.25">
      <c r="A11" s="54" t="s">
        <v>593</v>
      </c>
      <c r="B11" s="43" t="s">
        <v>221</v>
      </c>
      <c r="C11" s="60">
        <v>4</v>
      </c>
      <c r="D11" s="60">
        <v>5</v>
      </c>
      <c r="E11" s="60">
        <v>4</v>
      </c>
      <c r="F11" s="60">
        <v>3</v>
      </c>
      <c r="G11" s="60">
        <v>1</v>
      </c>
      <c r="H11" s="60">
        <v>5</v>
      </c>
      <c r="I11" s="118">
        <f>SUM(C11:H11)/6</f>
        <v>3.6666666666666665</v>
      </c>
      <c r="J11" s="60">
        <v>2</v>
      </c>
      <c r="K11" s="60">
        <v>1</v>
      </c>
      <c r="L11" s="60">
        <v>1</v>
      </c>
      <c r="M11" s="60">
        <v>4</v>
      </c>
      <c r="N11" s="118">
        <f>SUM(J11:M11)/4</f>
        <v>2</v>
      </c>
      <c r="O11" s="44">
        <f>I11*N11</f>
        <v>7.333333333333333</v>
      </c>
      <c r="P11" s="45" t="str">
        <f>IF(O11&lt;3, "basso","0")</f>
        <v>0</v>
      </c>
      <c r="Q11" s="46" t="str">
        <f>IF(AND(O11&gt;3, O11&lt;6),"medio", "0")</f>
        <v>0</v>
      </c>
      <c r="R11" s="102" t="str">
        <f>IF(O11&gt;6, "ALTO","0")</f>
        <v>ALTO</v>
      </c>
      <c r="S11" s="121" t="s">
        <v>401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"/>
  <sheetViews>
    <sheetView workbookViewId="0">
      <selection activeCell="A25" sqref="A25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4.554687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x14ac:dyDescent="0.25">
      <c r="A2" s="159" t="s">
        <v>410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72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133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133" t="s">
        <v>11</v>
      </c>
      <c r="O3" s="158" t="s">
        <v>26</v>
      </c>
      <c r="P3" s="158"/>
      <c r="Q3" s="158"/>
      <c r="R3" s="158"/>
      <c r="S3" s="121" t="s">
        <v>394</v>
      </c>
    </row>
    <row r="4" spans="1:19" s="25" customFormat="1" ht="13.2" x14ac:dyDescent="0.25">
      <c r="A4" s="54" t="s">
        <v>411</v>
      </c>
      <c r="B4" s="131" t="s">
        <v>425</v>
      </c>
      <c r="C4" s="54">
        <v>2</v>
      </c>
      <c r="D4" s="54">
        <v>5</v>
      </c>
      <c r="E4" s="54">
        <v>3</v>
      </c>
      <c r="F4" s="54">
        <v>5</v>
      </c>
      <c r="G4" s="54">
        <v>5</v>
      </c>
      <c r="H4" s="54">
        <v>4</v>
      </c>
      <c r="I4" s="118">
        <f>SUM(C4:H4)/6</f>
        <v>4</v>
      </c>
      <c r="J4" s="54">
        <v>5</v>
      </c>
      <c r="K4" s="54">
        <v>1</v>
      </c>
      <c r="L4" s="54">
        <v>4</v>
      </c>
      <c r="M4" s="54">
        <v>2</v>
      </c>
      <c r="N4" s="118">
        <f>SUM(J4:M4)/4</f>
        <v>3</v>
      </c>
      <c r="O4" s="44">
        <f>I4*N4</f>
        <v>12</v>
      </c>
      <c r="P4" s="45" t="str">
        <f t="shared" ref="P4:P6" si="0">IF(O4&lt;3, "basso","0")</f>
        <v>0</v>
      </c>
      <c r="Q4" s="46" t="str">
        <f>IF(AND(O4&gt;3, O4&lt;6),"medio", "0")</f>
        <v>0</v>
      </c>
      <c r="R4" s="47" t="str">
        <f t="shared" ref="R4:R6" si="1">IF(O4&gt;6, "ALTO","0")</f>
        <v>ALTO</v>
      </c>
      <c r="S4" s="121" t="s">
        <v>392</v>
      </c>
    </row>
    <row r="5" spans="1:19" s="25" customFormat="1" ht="13.2" x14ac:dyDescent="0.25">
      <c r="A5" s="54" t="s">
        <v>413</v>
      </c>
      <c r="B5" s="131" t="s">
        <v>412</v>
      </c>
      <c r="C5" s="54">
        <v>5</v>
      </c>
      <c r="D5" s="54">
        <v>5</v>
      </c>
      <c r="E5" s="54">
        <v>1</v>
      </c>
      <c r="F5" s="54">
        <v>5</v>
      </c>
      <c r="G5" s="54">
        <v>1</v>
      </c>
      <c r="H5" s="54">
        <v>5</v>
      </c>
      <c r="I5" s="118">
        <f t="shared" ref="I5:I6" si="2">SUM(C5:H5)/6</f>
        <v>3.6666666666666665</v>
      </c>
      <c r="J5" s="54">
        <v>2</v>
      </c>
      <c r="K5" s="54">
        <v>1</v>
      </c>
      <c r="L5" s="54">
        <v>2</v>
      </c>
      <c r="M5" s="54">
        <v>5</v>
      </c>
      <c r="N5" s="118">
        <f t="shared" ref="N5" si="3">SUM(J5:M5)/4</f>
        <v>2.5</v>
      </c>
      <c r="O5" s="44">
        <f t="shared" ref="O5" si="4">I5*N5</f>
        <v>9.1666666666666661</v>
      </c>
      <c r="P5" s="45" t="str">
        <f t="shared" si="0"/>
        <v>0</v>
      </c>
      <c r="Q5" s="46" t="str">
        <f t="shared" ref="Q5" si="5">IF(AND(O5&gt;3, O5&lt;6),"medio", "0")</f>
        <v>0</v>
      </c>
      <c r="R5" s="102" t="str">
        <f t="shared" si="1"/>
        <v>ALTO</v>
      </c>
      <c r="S5" s="121" t="s">
        <v>392</v>
      </c>
    </row>
    <row r="6" spans="1:19" s="25" customFormat="1" ht="26.4" x14ac:dyDescent="0.25">
      <c r="A6" s="54" t="s">
        <v>414</v>
      </c>
      <c r="B6" s="131" t="s">
        <v>427</v>
      </c>
      <c r="C6" s="54">
        <v>2</v>
      </c>
      <c r="D6" s="54">
        <v>5</v>
      </c>
      <c r="E6" s="54">
        <v>1</v>
      </c>
      <c r="F6" s="54">
        <v>5</v>
      </c>
      <c r="G6" s="54">
        <v>1</v>
      </c>
      <c r="H6" s="54">
        <v>3</v>
      </c>
      <c r="I6" s="118">
        <f t="shared" si="2"/>
        <v>2.8333333333333335</v>
      </c>
      <c r="J6" s="54">
        <v>5</v>
      </c>
      <c r="K6" s="54">
        <v>1</v>
      </c>
      <c r="L6" s="54">
        <v>4</v>
      </c>
      <c r="M6" s="54">
        <v>2</v>
      </c>
      <c r="N6" s="118">
        <f t="shared" ref="N6" si="6">SUM(J6:M6)/4</f>
        <v>3</v>
      </c>
      <c r="O6" s="44">
        <f t="shared" ref="O6" si="7">I6*N6</f>
        <v>8.5</v>
      </c>
      <c r="P6" s="45" t="str">
        <f t="shared" si="0"/>
        <v>0</v>
      </c>
      <c r="Q6" s="46" t="str">
        <f t="shared" ref="Q6" si="8">IF(AND(O6&gt;3, O6&lt;6),"medio", "0")</f>
        <v>0</v>
      </c>
      <c r="R6" s="47" t="str">
        <f t="shared" si="1"/>
        <v>ALTO</v>
      </c>
      <c r="S6" s="121" t="s">
        <v>392</v>
      </c>
    </row>
    <row r="7" spans="1:19" s="25" customFormat="1" ht="13.2" x14ac:dyDescent="0.25">
      <c r="A7" s="54" t="s">
        <v>594</v>
      </c>
      <c r="B7" s="131" t="s">
        <v>426</v>
      </c>
      <c r="C7" s="54">
        <v>2</v>
      </c>
      <c r="D7" s="54">
        <v>5</v>
      </c>
      <c r="E7" s="54">
        <v>1</v>
      </c>
      <c r="F7" s="54">
        <v>5</v>
      </c>
      <c r="G7" s="54">
        <v>1</v>
      </c>
      <c r="H7" s="54">
        <v>2</v>
      </c>
      <c r="I7" s="118">
        <f>SUM(C7:H7)/6</f>
        <v>2.6666666666666665</v>
      </c>
      <c r="J7" s="54">
        <v>5</v>
      </c>
      <c r="K7" s="54">
        <v>1</v>
      </c>
      <c r="L7" s="54">
        <v>0</v>
      </c>
      <c r="M7" s="54">
        <v>5</v>
      </c>
      <c r="N7" s="118">
        <f>SUM(J7:M7)/4</f>
        <v>2.75</v>
      </c>
      <c r="O7" s="44">
        <f>I7*N7</f>
        <v>7.333333333333333</v>
      </c>
      <c r="P7" s="45" t="str">
        <f t="shared" ref="P7" si="9">IF(O7&lt;3, "basso","0")</f>
        <v>0</v>
      </c>
      <c r="Q7" s="46" t="str">
        <f>IF(AND(O7&gt;3, O7&lt;6),"medio", "0")</f>
        <v>0</v>
      </c>
      <c r="R7" s="47" t="str">
        <f t="shared" ref="R7" si="10">IF(O7&gt;6, "ALTO","0")</f>
        <v>ALTO</v>
      </c>
      <c r="S7" s="121" t="s">
        <v>392</v>
      </c>
    </row>
    <row r="8" spans="1:19" s="25" customFormat="1" ht="26.4" x14ac:dyDescent="0.25">
      <c r="A8" s="54" t="s">
        <v>595</v>
      </c>
      <c r="B8" s="131" t="s">
        <v>428</v>
      </c>
      <c r="C8" s="54">
        <v>4</v>
      </c>
      <c r="D8" s="54">
        <v>5</v>
      </c>
      <c r="E8" s="54">
        <v>1</v>
      </c>
      <c r="F8" s="54">
        <v>5</v>
      </c>
      <c r="G8" s="54">
        <v>1</v>
      </c>
      <c r="H8" s="54">
        <v>2</v>
      </c>
      <c r="I8" s="118">
        <f>SUM(C8:H8)/6</f>
        <v>3</v>
      </c>
      <c r="J8" s="54">
        <v>5</v>
      </c>
      <c r="K8" s="54">
        <v>1</v>
      </c>
      <c r="L8" s="54">
        <v>0</v>
      </c>
      <c r="M8" s="54">
        <v>4</v>
      </c>
      <c r="N8" s="118">
        <f>SUM(J8:M8)/4</f>
        <v>2.5</v>
      </c>
      <c r="O8" s="44">
        <f>I8*N8</f>
        <v>7.5</v>
      </c>
      <c r="P8" s="45" t="str">
        <f t="shared" ref="P8" si="11">IF(O8&lt;3, "basso","0")</f>
        <v>0</v>
      </c>
      <c r="Q8" s="46" t="str">
        <f>IF(AND(O8&gt;3, O8&lt;6),"medio", "0")</f>
        <v>0</v>
      </c>
      <c r="R8" s="47" t="str">
        <f t="shared" ref="R8" si="12">IF(O8&gt;6, "ALTO","0")</f>
        <v>ALTO</v>
      </c>
      <c r="S8" s="121" t="s">
        <v>392</v>
      </c>
    </row>
  </sheetData>
  <mergeCells count="3">
    <mergeCell ref="A2:B2"/>
    <mergeCell ref="O3:R3"/>
    <mergeCell ref="O2:R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topLeftCell="A27" workbookViewId="0">
      <selection activeCell="B28" sqref="B28"/>
    </sheetView>
  </sheetViews>
  <sheetFormatPr defaultColWidth="8.88671875" defaultRowHeight="12" x14ac:dyDescent="0.25"/>
  <cols>
    <col min="1" max="1" width="8.109375" style="86" customWidth="1"/>
    <col min="2" max="2" width="22.44140625" style="86" customWidth="1"/>
    <col min="3" max="3" width="5.88671875" style="88" customWidth="1"/>
    <col min="4" max="4" width="6.5546875" style="88" customWidth="1"/>
    <col min="5" max="5" width="8.44140625" style="88" customWidth="1"/>
    <col min="6" max="6" width="9" style="88" customWidth="1"/>
    <col min="7" max="8" width="7.44140625" style="88" customWidth="1"/>
    <col min="9" max="9" width="17.5546875" style="94" customWidth="1"/>
    <col min="10" max="10" width="10.33203125" style="88" customWidth="1"/>
    <col min="11" max="11" width="9.44140625" style="88" customWidth="1"/>
    <col min="12" max="12" width="10" style="88" customWidth="1"/>
    <col min="13" max="13" width="9.33203125" style="88" customWidth="1"/>
    <col min="14" max="14" width="13.109375" style="86" customWidth="1"/>
    <col min="15" max="15" width="19" style="86" customWidth="1"/>
    <col min="16" max="16384" width="8.88671875" style="86"/>
  </cols>
  <sheetData>
    <row r="2" spans="1:19" s="80" customFormat="1" ht="71.25" customHeight="1" x14ac:dyDescent="0.25">
      <c r="A2" s="151" t="s">
        <v>498</v>
      </c>
      <c r="B2" s="151"/>
      <c r="C2" s="152" t="s">
        <v>9</v>
      </c>
      <c r="D2" s="152"/>
      <c r="E2" s="152"/>
      <c r="F2" s="152"/>
      <c r="G2" s="152"/>
      <c r="H2" s="152"/>
      <c r="I2" s="78"/>
      <c r="J2" s="152" t="s">
        <v>5</v>
      </c>
      <c r="K2" s="152"/>
      <c r="L2" s="152"/>
      <c r="M2" s="152"/>
      <c r="N2" s="78"/>
      <c r="O2" s="153"/>
      <c r="P2" s="153"/>
      <c r="Q2" s="153"/>
      <c r="R2" s="153"/>
      <c r="S2" s="79"/>
    </row>
    <row r="3" spans="1:19" ht="48" customHeight="1" x14ac:dyDescent="0.25">
      <c r="A3" s="81" t="s">
        <v>444</v>
      </c>
      <c r="B3" s="81" t="s">
        <v>268</v>
      </c>
      <c r="C3" s="82" t="s">
        <v>0</v>
      </c>
      <c r="D3" s="82" t="s">
        <v>1</v>
      </c>
      <c r="E3" s="82" t="s">
        <v>2</v>
      </c>
      <c r="F3" s="82" t="s">
        <v>3</v>
      </c>
      <c r="G3" s="82" t="s">
        <v>4</v>
      </c>
      <c r="H3" s="82" t="s">
        <v>43</v>
      </c>
      <c r="I3" s="83" t="s">
        <v>10</v>
      </c>
      <c r="J3" s="84" t="s">
        <v>6</v>
      </c>
      <c r="K3" s="84" t="s">
        <v>7</v>
      </c>
      <c r="L3" s="84" t="s">
        <v>8</v>
      </c>
      <c r="M3" s="84" t="s">
        <v>14</v>
      </c>
      <c r="N3" s="83" t="s">
        <v>11</v>
      </c>
      <c r="O3" s="154" t="s">
        <v>26</v>
      </c>
      <c r="P3" s="154"/>
      <c r="Q3" s="154"/>
      <c r="R3" s="154"/>
      <c r="S3" s="85" t="s">
        <v>394</v>
      </c>
    </row>
    <row r="4" spans="1:19" s="109" customFormat="1" ht="93" customHeight="1" x14ac:dyDescent="0.25">
      <c r="A4" s="107" t="s">
        <v>18</v>
      </c>
      <c r="B4" s="107" t="s">
        <v>445</v>
      </c>
      <c r="C4" s="108">
        <v>2</v>
      </c>
      <c r="D4" s="94">
        <v>5</v>
      </c>
      <c r="E4" s="94">
        <v>5</v>
      </c>
      <c r="F4" s="94">
        <v>5</v>
      </c>
      <c r="G4" s="94">
        <v>1</v>
      </c>
      <c r="H4" s="94">
        <v>4</v>
      </c>
      <c r="I4" s="89">
        <f>SUM(C4:H4)/6</f>
        <v>3.6666666666666665</v>
      </c>
      <c r="J4" s="94">
        <v>2</v>
      </c>
      <c r="K4" s="94">
        <v>5</v>
      </c>
      <c r="L4" s="94">
        <v>2</v>
      </c>
      <c r="M4" s="94">
        <v>5</v>
      </c>
      <c r="N4" s="90">
        <f>(J4+K4+L4+M4)/4</f>
        <v>3.5</v>
      </c>
      <c r="O4" s="109">
        <f>I4*N4</f>
        <v>12.833333333333332</v>
      </c>
      <c r="P4" s="109" t="str">
        <f t="shared" ref="P4:P33" si="0">IF(O4&lt;3, "basso","0")</f>
        <v>0</v>
      </c>
      <c r="Q4" s="110" t="str">
        <f t="shared" ref="Q4:Q33" si="1">IF(AND(O4&gt;3, O4&lt;6),"medio", "0")</f>
        <v>0</v>
      </c>
      <c r="R4" s="111" t="str">
        <f t="shared" ref="R4:R33" si="2">IF(O4&gt;6, "ALTO","0")</f>
        <v>ALTO</v>
      </c>
      <c r="S4" s="85" t="s">
        <v>389</v>
      </c>
    </row>
    <row r="5" spans="1:19" s="109" customFormat="1" ht="57.75" customHeight="1" x14ac:dyDescent="0.25">
      <c r="A5" s="107" t="s">
        <v>19</v>
      </c>
      <c r="B5" s="107" t="s">
        <v>446</v>
      </c>
      <c r="C5" s="112">
        <v>2</v>
      </c>
      <c r="D5" s="94">
        <v>5</v>
      </c>
      <c r="E5" s="94">
        <v>1</v>
      </c>
      <c r="F5" s="94">
        <v>5</v>
      </c>
      <c r="G5" s="94">
        <v>1</v>
      </c>
      <c r="H5" s="94">
        <v>4</v>
      </c>
      <c r="I5" s="89">
        <f t="shared" ref="I5:I33" si="3">SUM(C5:H5)/6</f>
        <v>3</v>
      </c>
      <c r="J5" s="94">
        <v>2</v>
      </c>
      <c r="K5" s="94">
        <v>1</v>
      </c>
      <c r="L5" s="94">
        <v>2</v>
      </c>
      <c r="M5" s="94">
        <v>5</v>
      </c>
      <c r="N5" s="90">
        <f t="shared" ref="N5:N33" si="4">(J5+K5+L5+M5)/4</f>
        <v>2.5</v>
      </c>
      <c r="O5" s="109">
        <f t="shared" ref="O5:O33" si="5">I5*N5</f>
        <v>7.5</v>
      </c>
      <c r="P5" s="109" t="str">
        <f t="shared" si="0"/>
        <v>0</v>
      </c>
      <c r="Q5" s="110" t="str">
        <f t="shared" si="1"/>
        <v>0</v>
      </c>
      <c r="R5" s="111" t="str">
        <f t="shared" si="2"/>
        <v>ALTO</v>
      </c>
      <c r="S5" s="85" t="s">
        <v>389</v>
      </c>
    </row>
    <row r="6" spans="1:19" s="109" customFormat="1" ht="57" customHeight="1" x14ac:dyDescent="0.25">
      <c r="A6" s="107" t="s">
        <v>20</v>
      </c>
      <c r="B6" s="107" t="s">
        <v>447</v>
      </c>
      <c r="C6" s="94">
        <v>1</v>
      </c>
      <c r="D6" s="94">
        <v>5</v>
      </c>
      <c r="E6" s="94">
        <v>1</v>
      </c>
      <c r="F6" s="94">
        <v>3</v>
      </c>
      <c r="G6" s="94">
        <v>1</v>
      </c>
      <c r="H6" s="94">
        <v>4</v>
      </c>
      <c r="I6" s="89">
        <f t="shared" si="3"/>
        <v>2.5</v>
      </c>
      <c r="J6" s="94">
        <v>1</v>
      </c>
      <c r="K6" s="94">
        <v>1</v>
      </c>
      <c r="L6" s="94">
        <v>0</v>
      </c>
      <c r="M6" s="94">
        <v>2</v>
      </c>
      <c r="N6" s="90">
        <f t="shared" si="4"/>
        <v>1</v>
      </c>
      <c r="O6" s="109">
        <f t="shared" si="5"/>
        <v>2.5</v>
      </c>
      <c r="P6" s="109" t="str">
        <f t="shared" si="0"/>
        <v>basso</v>
      </c>
      <c r="Q6" s="110" t="str">
        <f t="shared" si="1"/>
        <v>0</v>
      </c>
      <c r="R6" s="111" t="str">
        <f t="shared" si="2"/>
        <v>0</v>
      </c>
      <c r="S6" s="85"/>
    </row>
    <row r="7" spans="1:19" ht="24" x14ac:dyDescent="0.2">
      <c r="A7" s="87" t="s">
        <v>21</v>
      </c>
      <c r="B7" s="87" t="s">
        <v>207</v>
      </c>
      <c r="C7" s="88">
        <v>4</v>
      </c>
      <c r="D7" s="88">
        <v>5</v>
      </c>
      <c r="E7" s="88">
        <v>1</v>
      </c>
      <c r="F7" s="88">
        <v>3</v>
      </c>
      <c r="G7" s="88">
        <v>1</v>
      </c>
      <c r="H7" s="88">
        <v>4</v>
      </c>
      <c r="I7" s="89">
        <f t="shared" si="3"/>
        <v>3</v>
      </c>
      <c r="J7" s="88">
        <v>1</v>
      </c>
      <c r="K7" s="88">
        <v>1</v>
      </c>
      <c r="L7" s="88">
        <v>2</v>
      </c>
      <c r="M7" s="88">
        <v>2</v>
      </c>
      <c r="N7" s="90">
        <f t="shared" si="4"/>
        <v>1.5</v>
      </c>
      <c r="O7" s="86">
        <f t="shared" si="5"/>
        <v>4.5</v>
      </c>
      <c r="P7" s="86" t="str">
        <f t="shared" si="0"/>
        <v>0</v>
      </c>
      <c r="Q7" s="91" t="str">
        <f t="shared" si="1"/>
        <v>medio</v>
      </c>
      <c r="R7" s="92" t="str">
        <f t="shared" si="2"/>
        <v>0</v>
      </c>
      <c r="S7" s="85" t="s">
        <v>389</v>
      </c>
    </row>
    <row r="8" spans="1:19" ht="60" x14ac:dyDescent="0.2">
      <c r="A8" s="87" t="s">
        <v>448</v>
      </c>
      <c r="B8" s="87" t="s">
        <v>449</v>
      </c>
      <c r="C8" s="88">
        <v>2</v>
      </c>
      <c r="D8" s="88">
        <v>5</v>
      </c>
      <c r="E8" s="88">
        <v>3</v>
      </c>
      <c r="F8" s="88">
        <v>3</v>
      </c>
      <c r="G8" s="88">
        <v>1</v>
      </c>
      <c r="H8" s="88">
        <v>1</v>
      </c>
      <c r="I8" s="89">
        <f t="shared" si="3"/>
        <v>2.5</v>
      </c>
      <c r="J8" s="88">
        <v>1</v>
      </c>
      <c r="K8" s="88">
        <v>1</v>
      </c>
      <c r="L8" s="88">
        <v>0</v>
      </c>
      <c r="M8" s="88">
        <v>3</v>
      </c>
      <c r="N8" s="90">
        <f t="shared" si="4"/>
        <v>1.25</v>
      </c>
      <c r="O8" s="86">
        <f t="shared" si="5"/>
        <v>3.125</v>
      </c>
      <c r="P8" s="86" t="str">
        <f t="shared" si="0"/>
        <v>0</v>
      </c>
      <c r="Q8" s="91" t="str">
        <f t="shared" si="1"/>
        <v>medio</v>
      </c>
      <c r="R8" s="92" t="str">
        <f t="shared" si="2"/>
        <v>0</v>
      </c>
      <c r="S8" s="85" t="s">
        <v>389</v>
      </c>
    </row>
    <row r="9" spans="1:19" ht="84" x14ac:dyDescent="0.2">
      <c r="A9" s="93" t="s">
        <v>450</v>
      </c>
      <c r="B9" s="93" t="s">
        <v>451</v>
      </c>
      <c r="C9" s="88">
        <v>2</v>
      </c>
      <c r="D9" s="88">
        <v>5</v>
      </c>
      <c r="E9" s="88">
        <v>1</v>
      </c>
      <c r="F9" s="88">
        <v>3</v>
      </c>
      <c r="G9" s="88">
        <v>1</v>
      </c>
      <c r="H9" s="88">
        <v>4</v>
      </c>
      <c r="I9" s="89">
        <f t="shared" si="3"/>
        <v>2.6666666666666665</v>
      </c>
      <c r="J9" s="88">
        <v>1</v>
      </c>
      <c r="K9" s="88">
        <v>1</v>
      </c>
      <c r="L9" s="88">
        <v>0</v>
      </c>
      <c r="M9" s="88">
        <v>3</v>
      </c>
      <c r="N9" s="90">
        <f t="shared" si="4"/>
        <v>1.25</v>
      </c>
      <c r="O9" s="86">
        <f t="shared" si="5"/>
        <v>3.333333333333333</v>
      </c>
      <c r="P9" s="86" t="str">
        <f t="shared" si="0"/>
        <v>0</v>
      </c>
      <c r="Q9" s="91" t="str">
        <f t="shared" si="1"/>
        <v>medio</v>
      </c>
      <c r="R9" s="92" t="str">
        <f t="shared" si="2"/>
        <v>0</v>
      </c>
      <c r="S9" s="85" t="s">
        <v>389</v>
      </c>
    </row>
    <row r="10" spans="1:19" ht="24" x14ac:dyDescent="0.25">
      <c r="A10" s="93" t="s">
        <v>22</v>
      </c>
      <c r="B10" s="93" t="s">
        <v>452</v>
      </c>
      <c r="C10" s="88">
        <v>4</v>
      </c>
      <c r="D10" s="88">
        <v>5</v>
      </c>
      <c r="E10" s="88">
        <v>1</v>
      </c>
      <c r="F10" s="88">
        <v>5</v>
      </c>
      <c r="G10" s="88">
        <v>1</v>
      </c>
      <c r="H10" s="88">
        <v>4</v>
      </c>
      <c r="I10" s="89">
        <f t="shared" si="3"/>
        <v>3.3333333333333335</v>
      </c>
      <c r="J10" s="88">
        <v>1</v>
      </c>
      <c r="K10" s="88">
        <v>1</v>
      </c>
      <c r="L10" s="88">
        <v>2</v>
      </c>
      <c r="M10" s="88">
        <v>3</v>
      </c>
      <c r="N10" s="90">
        <f t="shared" si="4"/>
        <v>1.75</v>
      </c>
      <c r="O10" s="86">
        <f t="shared" si="5"/>
        <v>5.8333333333333339</v>
      </c>
      <c r="P10" s="86" t="str">
        <f t="shared" si="0"/>
        <v>0</v>
      </c>
      <c r="Q10" s="91" t="str">
        <f t="shared" si="1"/>
        <v>medio</v>
      </c>
      <c r="R10" s="92" t="str">
        <f t="shared" si="2"/>
        <v>0</v>
      </c>
      <c r="S10" s="85" t="s">
        <v>389</v>
      </c>
    </row>
    <row r="11" spans="1:19" ht="36" x14ac:dyDescent="0.25">
      <c r="A11" s="93" t="s">
        <v>23</v>
      </c>
      <c r="B11" s="93" t="s">
        <v>453</v>
      </c>
      <c r="C11" s="88">
        <v>4</v>
      </c>
      <c r="D11" s="88">
        <v>5</v>
      </c>
      <c r="E11" s="88">
        <v>2</v>
      </c>
      <c r="F11" s="88">
        <v>5</v>
      </c>
      <c r="G11" s="88">
        <v>1</v>
      </c>
      <c r="H11" s="88">
        <v>4</v>
      </c>
      <c r="I11" s="89">
        <f t="shared" si="3"/>
        <v>3.5</v>
      </c>
      <c r="J11" s="88">
        <v>1</v>
      </c>
      <c r="K11" s="88">
        <v>1</v>
      </c>
      <c r="L11" s="88">
        <v>1</v>
      </c>
      <c r="M11" s="88">
        <v>5</v>
      </c>
      <c r="N11" s="90">
        <f t="shared" si="4"/>
        <v>2</v>
      </c>
      <c r="O11" s="86">
        <f t="shared" si="5"/>
        <v>7</v>
      </c>
      <c r="P11" s="86" t="str">
        <f t="shared" si="0"/>
        <v>0</v>
      </c>
      <c r="Q11" s="91" t="str">
        <f t="shared" si="1"/>
        <v>0</v>
      </c>
      <c r="R11" s="92" t="str">
        <f t="shared" si="2"/>
        <v>ALTO</v>
      </c>
      <c r="S11" s="85" t="s">
        <v>389</v>
      </c>
    </row>
    <row r="12" spans="1:19" ht="24" x14ac:dyDescent="0.25">
      <c r="A12" s="93" t="s">
        <v>24</v>
      </c>
      <c r="B12" s="93" t="s">
        <v>454</v>
      </c>
      <c r="C12" s="88">
        <v>4</v>
      </c>
      <c r="D12" s="88">
        <v>5</v>
      </c>
      <c r="E12" s="88">
        <v>1</v>
      </c>
      <c r="F12" s="88">
        <v>5</v>
      </c>
      <c r="G12" s="88">
        <v>1</v>
      </c>
      <c r="H12" s="88">
        <v>4</v>
      </c>
      <c r="I12" s="89">
        <f t="shared" si="3"/>
        <v>3.3333333333333335</v>
      </c>
      <c r="J12" s="88">
        <v>1</v>
      </c>
      <c r="K12" s="88">
        <v>1</v>
      </c>
      <c r="L12" s="88">
        <v>1</v>
      </c>
      <c r="M12" s="88">
        <v>3</v>
      </c>
      <c r="N12" s="90">
        <f t="shared" si="4"/>
        <v>1.5</v>
      </c>
      <c r="O12" s="86">
        <f t="shared" si="5"/>
        <v>5</v>
      </c>
      <c r="P12" s="86" t="str">
        <f t="shared" si="0"/>
        <v>0</v>
      </c>
      <c r="Q12" s="91" t="str">
        <f t="shared" si="1"/>
        <v>medio</v>
      </c>
      <c r="R12" s="92" t="str">
        <f t="shared" si="2"/>
        <v>0</v>
      </c>
      <c r="S12" s="85" t="s">
        <v>389</v>
      </c>
    </row>
    <row r="13" spans="1:19" ht="24" x14ac:dyDescent="0.25">
      <c r="A13" s="93" t="s">
        <v>455</v>
      </c>
      <c r="B13" s="93" t="s">
        <v>456</v>
      </c>
      <c r="C13" s="88">
        <v>4</v>
      </c>
      <c r="D13" s="88">
        <v>5</v>
      </c>
      <c r="E13" s="88">
        <v>1</v>
      </c>
      <c r="F13" s="88">
        <v>5</v>
      </c>
      <c r="G13" s="88">
        <v>1</v>
      </c>
      <c r="H13" s="88">
        <v>4</v>
      </c>
      <c r="I13" s="89">
        <f t="shared" si="3"/>
        <v>3.3333333333333335</v>
      </c>
      <c r="J13" s="88">
        <v>1</v>
      </c>
      <c r="K13" s="88">
        <v>1</v>
      </c>
      <c r="L13" s="88">
        <v>1</v>
      </c>
      <c r="M13" s="88">
        <v>5</v>
      </c>
      <c r="N13" s="90">
        <f t="shared" si="4"/>
        <v>2</v>
      </c>
      <c r="O13" s="86">
        <f t="shared" si="5"/>
        <v>6.666666666666667</v>
      </c>
      <c r="P13" s="86" t="str">
        <f t="shared" si="0"/>
        <v>0</v>
      </c>
      <c r="Q13" s="91" t="str">
        <f t="shared" si="1"/>
        <v>0</v>
      </c>
      <c r="R13" s="92" t="str">
        <f t="shared" si="2"/>
        <v>ALTO</v>
      </c>
      <c r="S13" s="85" t="s">
        <v>389</v>
      </c>
    </row>
    <row r="14" spans="1:19" ht="24" x14ac:dyDescent="0.25">
      <c r="A14" s="93" t="s">
        <v>457</v>
      </c>
      <c r="B14" s="93" t="s">
        <v>458</v>
      </c>
      <c r="C14" s="88">
        <v>1</v>
      </c>
      <c r="D14" s="88">
        <v>5</v>
      </c>
      <c r="E14" s="88">
        <v>1</v>
      </c>
      <c r="F14" s="88">
        <v>5</v>
      </c>
      <c r="G14" s="88">
        <v>1</v>
      </c>
      <c r="H14" s="88">
        <v>4</v>
      </c>
      <c r="I14" s="89">
        <f t="shared" si="3"/>
        <v>2.8333333333333335</v>
      </c>
      <c r="J14" s="88">
        <v>1</v>
      </c>
      <c r="K14" s="88">
        <v>1</v>
      </c>
      <c r="L14" s="88">
        <v>0</v>
      </c>
      <c r="M14" s="88">
        <v>5</v>
      </c>
      <c r="N14" s="90">
        <f t="shared" si="4"/>
        <v>1.75</v>
      </c>
      <c r="O14" s="86">
        <f t="shared" si="5"/>
        <v>4.9583333333333339</v>
      </c>
      <c r="P14" s="86" t="str">
        <f t="shared" si="0"/>
        <v>0</v>
      </c>
      <c r="Q14" s="91" t="str">
        <f t="shared" si="1"/>
        <v>medio</v>
      </c>
      <c r="R14" s="92" t="str">
        <f t="shared" si="2"/>
        <v>0</v>
      </c>
      <c r="S14" s="85" t="s">
        <v>389</v>
      </c>
    </row>
    <row r="15" spans="1:19" ht="48" x14ac:dyDescent="0.25">
      <c r="A15" s="93" t="s">
        <v>25</v>
      </c>
      <c r="B15" s="93" t="s">
        <v>459</v>
      </c>
      <c r="C15" s="88">
        <v>2</v>
      </c>
      <c r="D15" s="88">
        <v>5</v>
      </c>
      <c r="E15" s="88">
        <v>1</v>
      </c>
      <c r="F15" s="88">
        <v>2</v>
      </c>
      <c r="G15" s="88">
        <v>1</v>
      </c>
      <c r="H15" s="88">
        <v>4</v>
      </c>
      <c r="I15" s="89">
        <f t="shared" si="3"/>
        <v>2.5</v>
      </c>
      <c r="J15" s="88">
        <v>1</v>
      </c>
      <c r="K15" s="88">
        <v>1</v>
      </c>
      <c r="L15" s="88">
        <v>0</v>
      </c>
      <c r="M15" s="88">
        <v>2</v>
      </c>
      <c r="N15" s="90">
        <f t="shared" si="4"/>
        <v>1</v>
      </c>
      <c r="O15" s="86">
        <f t="shared" si="5"/>
        <v>2.5</v>
      </c>
      <c r="P15" s="86" t="str">
        <f t="shared" si="0"/>
        <v>basso</v>
      </c>
      <c r="Q15" s="91" t="str">
        <f t="shared" si="1"/>
        <v>0</v>
      </c>
      <c r="R15" s="92" t="str">
        <f t="shared" si="2"/>
        <v>0</v>
      </c>
      <c r="S15" s="85"/>
    </row>
    <row r="16" spans="1:19" ht="36" x14ac:dyDescent="0.25">
      <c r="A16" s="93" t="s">
        <v>460</v>
      </c>
      <c r="B16" s="93" t="s">
        <v>461</v>
      </c>
      <c r="C16" s="88">
        <v>2</v>
      </c>
      <c r="D16" s="88">
        <v>5</v>
      </c>
      <c r="E16" s="88">
        <v>3</v>
      </c>
      <c r="F16" s="88">
        <v>1</v>
      </c>
      <c r="G16" s="88">
        <v>1</v>
      </c>
      <c r="H16" s="88">
        <v>4</v>
      </c>
      <c r="I16" s="89">
        <f t="shared" si="3"/>
        <v>2.6666666666666665</v>
      </c>
      <c r="J16" s="88">
        <v>1</v>
      </c>
      <c r="K16" s="88">
        <v>1</v>
      </c>
      <c r="L16" s="88">
        <v>0</v>
      </c>
      <c r="M16" s="88">
        <v>5</v>
      </c>
      <c r="N16" s="90">
        <f t="shared" si="4"/>
        <v>1.75</v>
      </c>
      <c r="O16" s="86">
        <f t="shared" si="5"/>
        <v>4.6666666666666661</v>
      </c>
      <c r="P16" s="86" t="str">
        <f t="shared" si="0"/>
        <v>0</v>
      </c>
      <c r="Q16" s="91" t="str">
        <f t="shared" si="1"/>
        <v>medio</v>
      </c>
      <c r="R16" s="92" t="str">
        <f t="shared" si="2"/>
        <v>0</v>
      </c>
      <c r="S16" s="85" t="s">
        <v>389</v>
      </c>
    </row>
    <row r="17" spans="1:19" ht="24" x14ac:dyDescent="0.25">
      <c r="A17" s="93" t="s">
        <v>462</v>
      </c>
      <c r="B17" s="93" t="s">
        <v>463</v>
      </c>
      <c r="C17" s="88">
        <v>4</v>
      </c>
      <c r="D17" s="88">
        <v>5</v>
      </c>
      <c r="E17" s="88">
        <v>1</v>
      </c>
      <c r="F17" s="88">
        <v>3</v>
      </c>
      <c r="G17" s="88">
        <v>1</v>
      </c>
      <c r="H17" s="88">
        <v>4</v>
      </c>
      <c r="I17" s="89">
        <f t="shared" si="3"/>
        <v>3</v>
      </c>
      <c r="J17" s="88">
        <v>1</v>
      </c>
      <c r="K17" s="88">
        <v>1</v>
      </c>
      <c r="L17" s="88">
        <v>0</v>
      </c>
      <c r="M17" s="88">
        <v>2</v>
      </c>
      <c r="N17" s="90">
        <f t="shared" si="4"/>
        <v>1</v>
      </c>
      <c r="O17" s="86">
        <f t="shared" si="5"/>
        <v>3</v>
      </c>
      <c r="P17" s="86" t="str">
        <f t="shared" si="0"/>
        <v>0</v>
      </c>
      <c r="Q17" s="91" t="s">
        <v>437</v>
      </c>
      <c r="R17" s="92" t="str">
        <f t="shared" si="2"/>
        <v>0</v>
      </c>
      <c r="S17" s="85" t="s">
        <v>389</v>
      </c>
    </row>
    <row r="18" spans="1:19" ht="60" x14ac:dyDescent="0.25">
      <c r="A18" s="93" t="s">
        <v>464</v>
      </c>
      <c r="B18" s="93" t="s">
        <v>465</v>
      </c>
      <c r="C18" s="88">
        <v>2</v>
      </c>
      <c r="D18" s="88">
        <v>5</v>
      </c>
      <c r="E18" s="88">
        <v>1</v>
      </c>
      <c r="F18" s="88">
        <v>5</v>
      </c>
      <c r="G18" s="88">
        <v>1</v>
      </c>
      <c r="H18" s="88">
        <v>4</v>
      </c>
      <c r="I18" s="89">
        <f t="shared" si="3"/>
        <v>3</v>
      </c>
      <c r="J18" s="88">
        <v>1</v>
      </c>
      <c r="K18" s="88">
        <v>1</v>
      </c>
      <c r="L18" s="88">
        <v>0</v>
      </c>
      <c r="M18" s="88">
        <v>4</v>
      </c>
      <c r="N18" s="90">
        <f t="shared" si="4"/>
        <v>1.5</v>
      </c>
      <c r="O18" s="86">
        <f t="shared" si="5"/>
        <v>4.5</v>
      </c>
      <c r="P18" s="86" t="str">
        <f t="shared" si="0"/>
        <v>0</v>
      </c>
      <c r="Q18" s="91" t="str">
        <f t="shared" si="1"/>
        <v>medio</v>
      </c>
      <c r="R18" s="92" t="str">
        <f t="shared" si="2"/>
        <v>0</v>
      </c>
      <c r="S18" s="85" t="s">
        <v>389</v>
      </c>
    </row>
    <row r="19" spans="1:19" ht="48" x14ac:dyDescent="0.25">
      <c r="A19" s="93" t="s">
        <v>466</v>
      </c>
      <c r="B19" s="93" t="s">
        <v>467</v>
      </c>
      <c r="C19" s="88">
        <v>2</v>
      </c>
      <c r="D19" s="88">
        <v>5</v>
      </c>
      <c r="E19" s="88">
        <v>1</v>
      </c>
      <c r="F19" s="88">
        <v>5</v>
      </c>
      <c r="G19" s="88">
        <v>1</v>
      </c>
      <c r="H19" s="88">
        <v>4</v>
      </c>
      <c r="I19" s="89">
        <f t="shared" si="3"/>
        <v>3</v>
      </c>
      <c r="J19" s="88">
        <v>1</v>
      </c>
      <c r="K19" s="88">
        <v>1</v>
      </c>
      <c r="L19" s="88">
        <v>2</v>
      </c>
      <c r="M19" s="88">
        <v>5</v>
      </c>
      <c r="N19" s="90">
        <f t="shared" si="4"/>
        <v>2.25</v>
      </c>
      <c r="O19" s="86">
        <f t="shared" si="5"/>
        <v>6.75</v>
      </c>
      <c r="P19" s="86" t="str">
        <f t="shared" si="0"/>
        <v>0</v>
      </c>
      <c r="Q19" s="91" t="str">
        <f t="shared" si="1"/>
        <v>0</v>
      </c>
      <c r="R19" s="92" t="str">
        <f t="shared" si="2"/>
        <v>ALTO</v>
      </c>
      <c r="S19" s="85" t="s">
        <v>389</v>
      </c>
    </row>
    <row r="20" spans="1:19" ht="36" x14ac:dyDescent="0.25">
      <c r="A20" s="93" t="s">
        <v>468</v>
      </c>
      <c r="B20" s="93" t="s">
        <v>469</v>
      </c>
      <c r="C20" s="88">
        <v>2</v>
      </c>
      <c r="D20" s="88">
        <v>5</v>
      </c>
      <c r="E20" s="88">
        <v>5</v>
      </c>
      <c r="F20" s="88">
        <v>5</v>
      </c>
      <c r="G20" s="88">
        <v>1</v>
      </c>
      <c r="H20" s="88">
        <v>4</v>
      </c>
      <c r="I20" s="89">
        <f t="shared" si="3"/>
        <v>3.6666666666666665</v>
      </c>
      <c r="J20" s="88">
        <v>1</v>
      </c>
      <c r="K20" s="88">
        <v>1</v>
      </c>
      <c r="L20" s="88">
        <v>2</v>
      </c>
      <c r="M20" s="88">
        <v>5</v>
      </c>
      <c r="N20" s="90">
        <f t="shared" si="4"/>
        <v>2.25</v>
      </c>
      <c r="O20" s="86">
        <f t="shared" si="5"/>
        <v>8.25</v>
      </c>
      <c r="P20" s="86" t="str">
        <f t="shared" si="0"/>
        <v>0</v>
      </c>
      <c r="Q20" s="91" t="str">
        <f t="shared" si="1"/>
        <v>0</v>
      </c>
      <c r="R20" s="92" t="str">
        <f t="shared" si="2"/>
        <v>ALTO</v>
      </c>
      <c r="S20" s="85" t="s">
        <v>389</v>
      </c>
    </row>
    <row r="21" spans="1:19" ht="36" x14ac:dyDescent="0.25">
      <c r="A21" s="93" t="s">
        <v>470</v>
      </c>
      <c r="B21" s="93" t="s">
        <v>471</v>
      </c>
      <c r="C21" s="88">
        <v>1</v>
      </c>
      <c r="D21" s="88">
        <v>5</v>
      </c>
      <c r="E21" s="88">
        <v>1</v>
      </c>
      <c r="F21" s="88">
        <v>1</v>
      </c>
      <c r="G21" s="88">
        <v>1</v>
      </c>
      <c r="H21" s="88">
        <v>4</v>
      </c>
      <c r="I21" s="89">
        <f t="shared" si="3"/>
        <v>2.1666666666666665</v>
      </c>
      <c r="J21" s="88">
        <v>1</v>
      </c>
      <c r="K21" s="88">
        <v>1</v>
      </c>
      <c r="L21" s="88">
        <v>0</v>
      </c>
      <c r="M21" s="88">
        <v>1</v>
      </c>
      <c r="N21" s="90">
        <f t="shared" si="4"/>
        <v>0.75</v>
      </c>
      <c r="O21" s="86">
        <f t="shared" si="5"/>
        <v>1.625</v>
      </c>
      <c r="P21" s="86" t="str">
        <f t="shared" si="0"/>
        <v>basso</v>
      </c>
      <c r="Q21" s="91" t="str">
        <f t="shared" si="1"/>
        <v>0</v>
      </c>
      <c r="R21" s="92" t="str">
        <f t="shared" si="2"/>
        <v>0</v>
      </c>
      <c r="S21" s="85"/>
    </row>
    <row r="22" spans="1:19" ht="24" x14ac:dyDescent="0.25">
      <c r="A22" s="93" t="s">
        <v>472</v>
      </c>
      <c r="B22" s="93" t="s">
        <v>473</v>
      </c>
      <c r="C22" s="88">
        <v>2</v>
      </c>
      <c r="D22" s="88">
        <v>5</v>
      </c>
      <c r="E22" s="88">
        <v>1</v>
      </c>
      <c r="F22" s="88">
        <v>1</v>
      </c>
      <c r="G22" s="88">
        <v>1</v>
      </c>
      <c r="H22" s="88">
        <v>4</v>
      </c>
      <c r="I22" s="89">
        <f t="shared" si="3"/>
        <v>2.3333333333333335</v>
      </c>
      <c r="J22" s="88">
        <v>1</v>
      </c>
      <c r="K22" s="88">
        <v>1</v>
      </c>
      <c r="L22" s="88">
        <v>0</v>
      </c>
      <c r="M22" s="88">
        <v>1</v>
      </c>
      <c r="N22" s="90">
        <f t="shared" si="4"/>
        <v>0.75</v>
      </c>
      <c r="O22" s="86">
        <f t="shared" si="5"/>
        <v>1.75</v>
      </c>
      <c r="P22" s="86" t="str">
        <f t="shared" si="0"/>
        <v>basso</v>
      </c>
      <c r="Q22" s="91" t="str">
        <f t="shared" si="1"/>
        <v>0</v>
      </c>
      <c r="R22" s="92" t="str">
        <f t="shared" si="2"/>
        <v>0</v>
      </c>
      <c r="S22" s="85"/>
    </row>
    <row r="23" spans="1:19" ht="36" x14ac:dyDescent="0.25">
      <c r="A23" s="93" t="s">
        <v>474</v>
      </c>
      <c r="B23" s="93" t="s">
        <v>475</v>
      </c>
      <c r="C23" s="88">
        <v>2</v>
      </c>
      <c r="D23" s="88">
        <v>5</v>
      </c>
      <c r="E23" s="88">
        <v>5</v>
      </c>
      <c r="F23" s="88">
        <v>5</v>
      </c>
      <c r="G23" s="88">
        <v>1</v>
      </c>
      <c r="H23" s="88">
        <v>4</v>
      </c>
      <c r="I23" s="89">
        <f t="shared" si="3"/>
        <v>3.6666666666666665</v>
      </c>
      <c r="J23" s="88">
        <v>1</v>
      </c>
      <c r="K23" s="88">
        <v>1</v>
      </c>
      <c r="L23" s="88">
        <v>2</v>
      </c>
      <c r="M23" s="88">
        <v>5</v>
      </c>
      <c r="N23" s="90">
        <f t="shared" si="4"/>
        <v>2.25</v>
      </c>
      <c r="O23" s="86">
        <f t="shared" si="5"/>
        <v>8.25</v>
      </c>
      <c r="P23" s="86" t="str">
        <f t="shared" si="0"/>
        <v>0</v>
      </c>
      <c r="Q23" s="91" t="str">
        <f t="shared" si="1"/>
        <v>0</v>
      </c>
      <c r="R23" s="92" t="str">
        <f t="shared" si="2"/>
        <v>ALTO</v>
      </c>
      <c r="S23" s="85" t="s">
        <v>389</v>
      </c>
    </row>
    <row r="24" spans="1:19" ht="84" x14ac:dyDescent="0.25">
      <c r="A24" s="93" t="s">
        <v>476</v>
      </c>
      <c r="B24" s="93" t="s">
        <v>477</v>
      </c>
      <c r="C24" s="88">
        <v>2</v>
      </c>
      <c r="D24" s="88">
        <v>5</v>
      </c>
      <c r="E24" s="88">
        <v>1</v>
      </c>
      <c r="F24" s="88">
        <v>5</v>
      </c>
      <c r="G24" s="88">
        <v>1</v>
      </c>
      <c r="H24" s="88">
        <v>5</v>
      </c>
      <c r="I24" s="89">
        <f t="shared" si="3"/>
        <v>3.1666666666666665</v>
      </c>
      <c r="J24" s="88">
        <v>1</v>
      </c>
      <c r="K24" s="88">
        <v>1</v>
      </c>
      <c r="L24" s="88">
        <v>2</v>
      </c>
      <c r="M24" s="88">
        <v>5</v>
      </c>
      <c r="N24" s="90">
        <f t="shared" si="4"/>
        <v>2.25</v>
      </c>
      <c r="O24" s="86">
        <f t="shared" si="5"/>
        <v>7.125</v>
      </c>
      <c r="P24" s="86" t="str">
        <f t="shared" si="0"/>
        <v>0</v>
      </c>
      <c r="Q24" s="91" t="str">
        <f t="shared" si="1"/>
        <v>0</v>
      </c>
      <c r="R24" s="92" t="str">
        <f t="shared" si="2"/>
        <v>ALTO</v>
      </c>
      <c r="S24" s="85" t="s">
        <v>389</v>
      </c>
    </row>
    <row r="25" spans="1:19" ht="36" x14ac:dyDescent="0.25">
      <c r="A25" s="93" t="s">
        <v>478</v>
      </c>
      <c r="B25" s="93" t="s">
        <v>479</v>
      </c>
      <c r="C25" s="88">
        <v>2</v>
      </c>
      <c r="D25" s="88">
        <v>5</v>
      </c>
      <c r="E25" s="88">
        <v>3</v>
      </c>
      <c r="F25" s="88">
        <v>5</v>
      </c>
      <c r="G25" s="88">
        <v>1</v>
      </c>
      <c r="H25" s="88">
        <v>5</v>
      </c>
      <c r="I25" s="89">
        <f t="shared" si="3"/>
        <v>3.5</v>
      </c>
      <c r="J25" s="88">
        <v>1</v>
      </c>
      <c r="K25" s="88">
        <v>1</v>
      </c>
      <c r="L25" s="88">
        <v>1</v>
      </c>
      <c r="M25" s="88">
        <v>4</v>
      </c>
      <c r="N25" s="90">
        <f t="shared" si="4"/>
        <v>1.75</v>
      </c>
      <c r="O25" s="86">
        <f t="shared" si="5"/>
        <v>6.125</v>
      </c>
      <c r="P25" s="86" t="str">
        <f t="shared" si="0"/>
        <v>0</v>
      </c>
      <c r="Q25" s="91" t="str">
        <f t="shared" si="1"/>
        <v>0</v>
      </c>
      <c r="R25" s="92" t="str">
        <f t="shared" si="2"/>
        <v>ALTO</v>
      </c>
      <c r="S25" s="85" t="s">
        <v>389</v>
      </c>
    </row>
    <row r="26" spans="1:19" ht="36" x14ac:dyDescent="0.25">
      <c r="A26" s="93" t="s">
        <v>480</v>
      </c>
      <c r="B26" s="93" t="s">
        <v>481</v>
      </c>
      <c r="C26" s="88">
        <v>2</v>
      </c>
      <c r="D26" s="88">
        <v>5</v>
      </c>
      <c r="E26" s="88">
        <v>1</v>
      </c>
      <c r="F26" s="88">
        <v>5</v>
      </c>
      <c r="G26" s="88">
        <v>1</v>
      </c>
      <c r="H26" s="88">
        <v>4</v>
      </c>
      <c r="I26" s="89">
        <f t="shared" si="3"/>
        <v>3</v>
      </c>
      <c r="J26" s="88">
        <v>1</v>
      </c>
      <c r="K26" s="88">
        <v>1</v>
      </c>
      <c r="L26" s="88">
        <v>2</v>
      </c>
      <c r="M26" s="88">
        <v>5</v>
      </c>
      <c r="N26" s="90">
        <f t="shared" si="4"/>
        <v>2.25</v>
      </c>
      <c r="O26" s="86">
        <f t="shared" si="5"/>
        <v>6.75</v>
      </c>
      <c r="P26" s="86" t="str">
        <f t="shared" si="0"/>
        <v>0</v>
      </c>
      <c r="Q26" s="91" t="str">
        <f t="shared" si="1"/>
        <v>0</v>
      </c>
      <c r="R26" s="92" t="str">
        <f t="shared" si="2"/>
        <v>ALTO</v>
      </c>
      <c r="S26" s="85" t="s">
        <v>389</v>
      </c>
    </row>
    <row r="27" spans="1:19" ht="36" x14ac:dyDescent="0.25">
      <c r="A27" s="93" t="s">
        <v>482</v>
      </c>
      <c r="B27" s="93" t="s">
        <v>483</v>
      </c>
      <c r="C27" s="88">
        <v>1</v>
      </c>
      <c r="D27" s="88">
        <v>5</v>
      </c>
      <c r="E27" s="88">
        <v>2</v>
      </c>
      <c r="F27" s="88">
        <v>2</v>
      </c>
      <c r="G27" s="88">
        <v>1</v>
      </c>
      <c r="H27" s="88">
        <v>4</v>
      </c>
      <c r="I27" s="89">
        <f t="shared" si="3"/>
        <v>2.5</v>
      </c>
      <c r="J27" s="88">
        <v>1</v>
      </c>
      <c r="K27" s="88">
        <v>1</v>
      </c>
      <c r="L27" s="88">
        <v>0</v>
      </c>
      <c r="M27" s="88">
        <v>2</v>
      </c>
      <c r="N27" s="90">
        <f t="shared" si="4"/>
        <v>1</v>
      </c>
      <c r="O27" s="86">
        <f t="shared" si="5"/>
        <v>2.5</v>
      </c>
      <c r="P27" s="86" t="str">
        <f t="shared" si="0"/>
        <v>basso</v>
      </c>
      <c r="Q27" s="91" t="str">
        <f t="shared" si="1"/>
        <v>0</v>
      </c>
      <c r="R27" s="92" t="str">
        <f t="shared" si="2"/>
        <v>0</v>
      </c>
      <c r="S27" s="85"/>
    </row>
    <row r="28" spans="1:19" ht="216" x14ac:dyDescent="0.25">
      <c r="A28" s="93" t="s">
        <v>484</v>
      </c>
      <c r="B28" s="93" t="s">
        <v>485</v>
      </c>
      <c r="C28" s="88">
        <v>2</v>
      </c>
      <c r="D28" s="88">
        <v>5</v>
      </c>
      <c r="E28" s="88">
        <v>5</v>
      </c>
      <c r="F28" s="88">
        <v>5</v>
      </c>
      <c r="G28" s="88">
        <v>1</v>
      </c>
      <c r="H28" s="88">
        <v>5</v>
      </c>
      <c r="I28" s="89">
        <f t="shared" si="3"/>
        <v>3.8333333333333335</v>
      </c>
      <c r="J28" s="88">
        <v>2</v>
      </c>
      <c r="K28" s="88">
        <v>1</v>
      </c>
      <c r="L28" s="88">
        <v>2</v>
      </c>
      <c r="M28" s="88">
        <v>5</v>
      </c>
      <c r="N28" s="90">
        <f t="shared" si="4"/>
        <v>2.5</v>
      </c>
      <c r="O28" s="86">
        <f t="shared" si="5"/>
        <v>9.5833333333333339</v>
      </c>
      <c r="P28" s="86" t="str">
        <f t="shared" si="0"/>
        <v>0</v>
      </c>
      <c r="Q28" s="91" t="str">
        <f t="shared" si="1"/>
        <v>0</v>
      </c>
      <c r="R28" s="92" t="str">
        <f t="shared" si="2"/>
        <v>ALTO</v>
      </c>
      <c r="S28" s="85" t="s">
        <v>389</v>
      </c>
    </row>
    <row r="29" spans="1:19" ht="36" x14ac:dyDescent="0.25">
      <c r="A29" s="93" t="s">
        <v>486</v>
      </c>
      <c r="B29" s="93" t="s">
        <v>487</v>
      </c>
      <c r="C29" s="88">
        <v>2</v>
      </c>
      <c r="D29" s="88">
        <v>5</v>
      </c>
      <c r="E29" s="88">
        <v>3</v>
      </c>
      <c r="F29" s="88">
        <v>5</v>
      </c>
      <c r="G29" s="88">
        <v>1</v>
      </c>
      <c r="H29" s="88">
        <v>5</v>
      </c>
      <c r="I29" s="89">
        <f t="shared" si="3"/>
        <v>3.5</v>
      </c>
      <c r="J29" s="88">
        <v>2</v>
      </c>
      <c r="K29" s="88">
        <v>1</v>
      </c>
      <c r="L29" s="88">
        <v>0</v>
      </c>
      <c r="M29" s="88">
        <v>3</v>
      </c>
      <c r="N29" s="90">
        <f t="shared" si="4"/>
        <v>1.5</v>
      </c>
      <c r="O29" s="86">
        <f t="shared" si="5"/>
        <v>5.25</v>
      </c>
      <c r="P29" s="86" t="str">
        <f t="shared" si="0"/>
        <v>0</v>
      </c>
      <c r="Q29" s="91" t="str">
        <f t="shared" si="1"/>
        <v>medio</v>
      </c>
      <c r="R29" s="92" t="str">
        <f t="shared" si="2"/>
        <v>0</v>
      </c>
      <c r="S29" s="85" t="s">
        <v>389</v>
      </c>
    </row>
    <row r="30" spans="1:19" ht="36" x14ac:dyDescent="0.25">
      <c r="A30" s="93" t="s">
        <v>488</v>
      </c>
      <c r="B30" s="93" t="s">
        <v>489</v>
      </c>
      <c r="C30" s="88">
        <v>2</v>
      </c>
      <c r="D30" s="88">
        <v>5</v>
      </c>
      <c r="E30" s="88">
        <v>5</v>
      </c>
      <c r="F30" s="88">
        <v>5</v>
      </c>
      <c r="G30" s="88">
        <v>1</v>
      </c>
      <c r="H30" s="88">
        <v>5</v>
      </c>
      <c r="I30" s="89">
        <f t="shared" si="3"/>
        <v>3.8333333333333335</v>
      </c>
      <c r="J30" s="88">
        <v>2</v>
      </c>
      <c r="K30" s="88">
        <v>1</v>
      </c>
      <c r="L30" s="88">
        <v>2</v>
      </c>
      <c r="M30" s="88">
        <v>5</v>
      </c>
      <c r="N30" s="90">
        <f t="shared" si="4"/>
        <v>2.5</v>
      </c>
      <c r="O30" s="86">
        <f t="shared" si="5"/>
        <v>9.5833333333333339</v>
      </c>
      <c r="P30" s="86" t="str">
        <f t="shared" si="0"/>
        <v>0</v>
      </c>
      <c r="Q30" s="91" t="str">
        <f t="shared" si="1"/>
        <v>0</v>
      </c>
      <c r="R30" s="92" t="str">
        <f t="shared" si="2"/>
        <v>ALTO</v>
      </c>
      <c r="S30" s="85" t="s">
        <v>389</v>
      </c>
    </row>
    <row r="31" spans="1:19" ht="60" x14ac:dyDescent="0.25">
      <c r="A31" s="93" t="s">
        <v>490</v>
      </c>
      <c r="B31" s="93" t="s">
        <v>491</v>
      </c>
      <c r="C31" s="88">
        <v>4</v>
      </c>
      <c r="D31" s="88">
        <v>5</v>
      </c>
      <c r="E31" s="88">
        <v>1</v>
      </c>
      <c r="F31" s="88">
        <v>5</v>
      </c>
      <c r="G31" s="88">
        <v>1</v>
      </c>
      <c r="H31" s="88">
        <v>4</v>
      </c>
      <c r="I31" s="89">
        <f t="shared" si="3"/>
        <v>3.3333333333333335</v>
      </c>
      <c r="J31" s="88">
        <v>1</v>
      </c>
      <c r="K31" s="88">
        <v>1</v>
      </c>
      <c r="L31" s="88">
        <v>4</v>
      </c>
      <c r="M31" s="88">
        <v>2</v>
      </c>
      <c r="N31" s="90">
        <f t="shared" si="4"/>
        <v>2</v>
      </c>
      <c r="O31" s="86">
        <f t="shared" si="5"/>
        <v>6.666666666666667</v>
      </c>
      <c r="P31" s="86" t="str">
        <f t="shared" si="0"/>
        <v>0</v>
      </c>
      <c r="Q31" s="91" t="str">
        <f t="shared" si="1"/>
        <v>0</v>
      </c>
      <c r="R31" s="92" t="str">
        <f t="shared" si="2"/>
        <v>ALTO</v>
      </c>
      <c r="S31" s="85" t="s">
        <v>392</v>
      </c>
    </row>
    <row r="32" spans="1:19" ht="36" x14ac:dyDescent="0.25">
      <c r="A32" s="93" t="s">
        <v>492</v>
      </c>
      <c r="B32" s="93" t="s">
        <v>493</v>
      </c>
      <c r="C32" s="88">
        <v>2</v>
      </c>
      <c r="D32" s="88">
        <v>5</v>
      </c>
      <c r="E32" s="88">
        <v>1</v>
      </c>
      <c r="F32" s="88">
        <v>3</v>
      </c>
      <c r="G32" s="88">
        <v>5</v>
      </c>
      <c r="H32" s="88">
        <v>4</v>
      </c>
      <c r="I32" s="89">
        <f t="shared" si="3"/>
        <v>3.3333333333333335</v>
      </c>
      <c r="J32" s="88">
        <v>1</v>
      </c>
      <c r="K32" s="88">
        <v>1</v>
      </c>
      <c r="L32" s="88">
        <v>1</v>
      </c>
      <c r="M32" s="88">
        <v>3</v>
      </c>
      <c r="N32" s="90">
        <f t="shared" si="4"/>
        <v>1.5</v>
      </c>
      <c r="O32" s="86">
        <f t="shared" si="5"/>
        <v>5</v>
      </c>
      <c r="P32" s="86" t="str">
        <f t="shared" si="0"/>
        <v>0</v>
      </c>
      <c r="Q32" s="91" t="str">
        <f t="shared" si="1"/>
        <v>medio</v>
      </c>
      <c r="R32" s="92" t="str">
        <f t="shared" si="2"/>
        <v>0</v>
      </c>
      <c r="S32" s="85" t="s">
        <v>389</v>
      </c>
    </row>
    <row r="33" spans="1:19" ht="36" x14ac:dyDescent="0.25">
      <c r="A33" s="93" t="s">
        <v>494</v>
      </c>
      <c r="B33" s="93" t="s">
        <v>495</v>
      </c>
      <c r="C33" s="88">
        <v>2</v>
      </c>
      <c r="D33" s="88">
        <v>5</v>
      </c>
      <c r="E33" s="88">
        <v>1</v>
      </c>
      <c r="F33" s="88">
        <v>5</v>
      </c>
      <c r="G33" s="88">
        <v>1</v>
      </c>
      <c r="H33" s="88">
        <v>4</v>
      </c>
      <c r="I33" s="89">
        <f t="shared" si="3"/>
        <v>3</v>
      </c>
      <c r="J33" s="88">
        <v>1</v>
      </c>
      <c r="K33" s="88">
        <v>1</v>
      </c>
      <c r="L33" s="88">
        <v>2</v>
      </c>
      <c r="M33" s="88">
        <v>5</v>
      </c>
      <c r="N33" s="90">
        <f t="shared" si="4"/>
        <v>2.25</v>
      </c>
      <c r="O33" s="86">
        <f t="shared" si="5"/>
        <v>6.75</v>
      </c>
      <c r="P33" s="86" t="str">
        <f t="shared" si="0"/>
        <v>0</v>
      </c>
      <c r="Q33" s="91" t="str">
        <f t="shared" si="1"/>
        <v>0</v>
      </c>
      <c r="R33" s="92" t="str">
        <f t="shared" si="2"/>
        <v>ALTO</v>
      </c>
      <c r="S33" s="85" t="s">
        <v>389</v>
      </c>
    </row>
  </sheetData>
  <mergeCells count="5">
    <mergeCell ref="A2:B2"/>
    <mergeCell ref="C2:H2"/>
    <mergeCell ref="J2:M2"/>
    <mergeCell ref="O2:R2"/>
    <mergeCell ref="O3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"/>
  <sheetViews>
    <sheetView topLeftCell="A9" workbookViewId="0">
      <selection activeCell="C32" sqref="C32:R32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5.4414062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ht="29.25" customHeight="1" x14ac:dyDescent="0.25">
      <c r="A2" s="159" t="s">
        <v>497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60"/>
      <c r="P2" s="161"/>
      <c r="Q2" s="161"/>
      <c r="R2" s="162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s="25" customFormat="1" x14ac:dyDescent="0.25">
      <c r="A4" s="60" t="s">
        <v>621</v>
      </c>
      <c r="B4" s="117" t="s">
        <v>50</v>
      </c>
      <c r="C4" s="60">
        <v>1</v>
      </c>
      <c r="D4" s="60">
        <v>5</v>
      </c>
      <c r="E4" s="60">
        <v>1</v>
      </c>
      <c r="F4" s="60">
        <v>5</v>
      </c>
      <c r="G4" s="60">
        <v>1</v>
      </c>
      <c r="H4" s="60">
        <v>4</v>
      </c>
      <c r="I4" s="118">
        <f>SUM(C4:H4)/6</f>
        <v>2.8333333333333335</v>
      </c>
      <c r="J4" s="60">
        <v>1</v>
      </c>
      <c r="K4" s="60">
        <v>1</v>
      </c>
      <c r="L4" s="60">
        <v>0</v>
      </c>
      <c r="M4" s="60">
        <v>2</v>
      </c>
      <c r="N4" s="118">
        <f>SUM(J4:M4)/4</f>
        <v>1</v>
      </c>
      <c r="O4" s="44">
        <f>I4*N4</f>
        <v>2.8333333333333335</v>
      </c>
      <c r="P4" s="45" t="str">
        <f>IF(O4&lt;3, "basso","0")</f>
        <v>basso</v>
      </c>
      <c r="Q4" s="46" t="str">
        <f>IF(AND(O4&gt;3, O4&lt;6),"medio", "0")</f>
        <v>0</v>
      </c>
      <c r="R4" s="102" t="str">
        <f>IF(O4&gt;6, "ALTO","0")</f>
        <v>0</v>
      </c>
      <c r="S4" s="121"/>
    </row>
    <row r="5" spans="1:19" s="25" customFormat="1" x14ac:dyDescent="0.25">
      <c r="A5" s="60" t="s">
        <v>622</v>
      </c>
      <c r="B5" s="117" t="s">
        <v>52</v>
      </c>
      <c r="C5" s="60">
        <v>1</v>
      </c>
      <c r="D5" s="60">
        <v>2</v>
      </c>
      <c r="E5" s="60">
        <v>1</v>
      </c>
      <c r="F5" s="60">
        <v>1</v>
      </c>
      <c r="G5" s="60">
        <v>1</v>
      </c>
      <c r="H5" s="60">
        <v>1</v>
      </c>
      <c r="I5" s="118">
        <f>SUM(C5:H5)/6</f>
        <v>1.1666666666666667</v>
      </c>
      <c r="J5" s="60">
        <v>1</v>
      </c>
      <c r="K5" s="60">
        <v>1</v>
      </c>
      <c r="L5" s="60">
        <v>0</v>
      </c>
      <c r="M5" s="60">
        <v>2</v>
      </c>
      <c r="N5" s="118">
        <f>SUM(J5:M5)/4</f>
        <v>1</v>
      </c>
      <c r="O5" s="44">
        <f>I5*N5</f>
        <v>1.1666666666666667</v>
      </c>
      <c r="P5" s="45" t="str">
        <f>IF(O5&lt;3, "basso","0")</f>
        <v>basso</v>
      </c>
      <c r="Q5" s="46" t="str">
        <f>IF(AND(O5&gt;3, O5&lt;6),"medio", "0")</f>
        <v>0</v>
      </c>
      <c r="R5" s="102" t="str">
        <f>IF(O5&gt;6, "ALTO","0")</f>
        <v>0</v>
      </c>
      <c r="S5" s="121"/>
    </row>
    <row r="6" spans="1:19" s="25" customFormat="1" ht="24" x14ac:dyDescent="0.25">
      <c r="A6" s="60" t="s">
        <v>623</v>
      </c>
      <c r="B6" s="113" t="s">
        <v>619</v>
      </c>
      <c r="C6" s="60">
        <v>1</v>
      </c>
      <c r="D6" s="60">
        <v>5</v>
      </c>
      <c r="E6" s="60">
        <v>1</v>
      </c>
      <c r="F6" s="60">
        <v>3</v>
      </c>
      <c r="G6" s="60">
        <v>1</v>
      </c>
      <c r="H6" s="60">
        <v>3</v>
      </c>
      <c r="I6" s="118">
        <f t="shared" ref="I6:I24" si="0">SUM(C6:H6)/6</f>
        <v>2.3333333333333335</v>
      </c>
      <c r="J6" s="60">
        <v>3</v>
      </c>
      <c r="K6" s="60">
        <v>1</v>
      </c>
      <c r="L6" s="60">
        <v>1</v>
      </c>
      <c r="M6" s="60">
        <v>2</v>
      </c>
      <c r="N6" s="118">
        <f t="shared" ref="N6:N24" si="1">SUM(J6:M6)/4</f>
        <v>1.75</v>
      </c>
      <c r="O6" s="44">
        <f t="shared" ref="O6:O23" si="2">I6*N6</f>
        <v>4.0833333333333339</v>
      </c>
      <c r="P6" s="45" t="str">
        <f t="shared" ref="P6:P17" si="3">IF(O6&lt;3, "basso","0")</f>
        <v>0</v>
      </c>
      <c r="Q6" s="46" t="str">
        <f t="shared" ref="Q6:Q23" si="4">IF(AND(O6&gt;3, O6&lt;6),"medio", "0")</f>
        <v>medio</v>
      </c>
      <c r="R6" s="102" t="str">
        <f t="shared" ref="R6:R13" si="5">IF(O6&gt;6, "ALTO","0")</f>
        <v>0</v>
      </c>
      <c r="S6" s="121" t="s">
        <v>390</v>
      </c>
    </row>
    <row r="7" spans="1:19" customFormat="1" ht="14.4" x14ac:dyDescent="0.3">
      <c r="A7" s="60" t="s">
        <v>624</v>
      </c>
      <c r="B7" s="147" t="s">
        <v>604</v>
      </c>
      <c r="C7" s="140">
        <v>1</v>
      </c>
      <c r="D7" s="140">
        <v>2</v>
      </c>
      <c r="E7" s="140">
        <v>1</v>
      </c>
      <c r="F7" s="140">
        <v>1</v>
      </c>
      <c r="G7" s="140">
        <v>1</v>
      </c>
      <c r="H7" s="140">
        <v>1</v>
      </c>
      <c r="I7" s="141">
        <v>1.1666666666666667</v>
      </c>
      <c r="J7" s="140">
        <v>1</v>
      </c>
      <c r="K7" s="140">
        <v>1</v>
      </c>
      <c r="L7" s="140">
        <v>0</v>
      </c>
      <c r="M7" s="140">
        <v>1</v>
      </c>
      <c r="N7" s="141">
        <v>0.75</v>
      </c>
      <c r="O7" s="142">
        <v>0.875</v>
      </c>
      <c r="P7" s="143" t="s">
        <v>605</v>
      </c>
      <c r="Q7" s="144" t="s">
        <v>606</v>
      </c>
      <c r="R7" s="145" t="s">
        <v>606</v>
      </c>
      <c r="S7" s="121"/>
    </row>
    <row r="8" spans="1:19" customFormat="1" ht="14.4" x14ac:dyDescent="0.3">
      <c r="A8" s="60" t="s">
        <v>625</v>
      </c>
      <c r="B8" s="147" t="s">
        <v>607</v>
      </c>
      <c r="C8" s="140">
        <v>1</v>
      </c>
      <c r="D8" s="140">
        <v>2</v>
      </c>
      <c r="E8" s="140">
        <v>1</v>
      </c>
      <c r="F8" s="140">
        <v>1</v>
      </c>
      <c r="G8" s="140">
        <v>1</v>
      </c>
      <c r="H8" s="140">
        <v>1</v>
      </c>
      <c r="I8" s="141">
        <v>1.1666666666666667</v>
      </c>
      <c r="J8" s="140">
        <v>1</v>
      </c>
      <c r="K8" s="140">
        <v>1</v>
      </c>
      <c r="L8" s="140">
        <v>0</v>
      </c>
      <c r="M8" s="140">
        <v>1</v>
      </c>
      <c r="N8" s="141">
        <v>0.75</v>
      </c>
      <c r="O8" s="142">
        <v>0.875</v>
      </c>
      <c r="P8" s="143" t="s">
        <v>605</v>
      </c>
      <c r="Q8" s="144" t="s">
        <v>606</v>
      </c>
      <c r="R8" s="145" t="s">
        <v>606</v>
      </c>
      <c r="S8" s="121"/>
    </row>
    <row r="9" spans="1:19" s="116" customFormat="1" x14ac:dyDescent="0.25">
      <c r="A9" s="60" t="s">
        <v>626</v>
      </c>
      <c r="B9" s="114" t="s">
        <v>44</v>
      </c>
      <c r="C9" s="45">
        <v>4</v>
      </c>
      <c r="D9" s="45">
        <v>5</v>
      </c>
      <c r="E9" s="45">
        <v>1</v>
      </c>
      <c r="F9" s="45">
        <v>5</v>
      </c>
      <c r="G9" s="45">
        <v>1</v>
      </c>
      <c r="H9" s="45">
        <v>3</v>
      </c>
      <c r="I9" s="67">
        <f t="shared" si="0"/>
        <v>3.1666666666666665</v>
      </c>
      <c r="J9" s="45">
        <v>1</v>
      </c>
      <c r="K9" s="45">
        <v>1</v>
      </c>
      <c r="L9" s="45">
        <v>0</v>
      </c>
      <c r="M9" s="45">
        <v>1</v>
      </c>
      <c r="N9" s="67">
        <f>SUM(J9:M9)/4</f>
        <v>0.75</v>
      </c>
      <c r="O9" s="115">
        <f>I9*N9</f>
        <v>2.375</v>
      </c>
      <c r="P9" s="45" t="str">
        <f t="shared" si="3"/>
        <v>basso</v>
      </c>
      <c r="Q9" s="45" t="str">
        <f t="shared" si="4"/>
        <v>0</v>
      </c>
      <c r="R9" s="45" t="str">
        <f t="shared" si="5"/>
        <v>0</v>
      </c>
      <c r="S9" s="121"/>
    </row>
    <row r="10" spans="1:19" customFormat="1" ht="24.6" x14ac:dyDescent="0.3">
      <c r="A10" s="60" t="s">
        <v>627</v>
      </c>
      <c r="B10" s="147" t="s">
        <v>608</v>
      </c>
      <c r="C10" s="140">
        <v>1</v>
      </c>
      <c r="D10" s="140">
        <v>2</v>
      </c>
      <c r="E10" s="140">
        <v>1</v>
      </c>
      <c r="F10" s="140">
        <v>1</v>
      </c>
      <c r="G10" s="140">
        <v>1</v>
      </c>
      <c r="H10" s="140">
        <v>1</v>
      </c>
      <c r="I10" s="141">
        <v>1.1666666666666667</v>
      </c>
      <c r="J10" s="140">
        <v>1</v>
      </c>
      <c r="K10" s="140">
        <v>1</v>
      </c>
      <c r="L10" s="140">
        <v>0</v>
      </c>
      <c r="M10" s="140">
        <v>1</v>
      </c>
      <c r="N10" s="141">
        <v>0.75</v>
      </c>
      <c r="O10" s="142">
        <v>0.875</v>
      </c>
      <c r="P10" s="143" t="s">
        <v>605</v>
      </c>
      <c r="Q10" s="144" t="s">
        <v>606</v>
      </c>
      <c r="R10" s="145" t="s">
        <v>606</v>
      </c>
      <c r="S10" s="121"/>
    </row>
    <row r="11" spans="1:19" customFormat="1" ht="14.4" x14ac:dyDescent="0.3">
      <c r="A11" s="60" t="s">
        <v>628</v>
      </c>
      <c r="B11" s="147" t="s">
        <v>609</v>
      </c>
      <c r="C11" s="140">
        <v>2</v>
      </c>
      <c r="D11" s="140">
        <v>2</v>
      </c>
      <c r="E11" s="140">
        <v>1</v>
      </c>
      <c r="F11" s="140">
        <v>1</v>
      </c>
      <c r="G11" s="140">
        <v>1</v>
      </c>
      <c r="H11" s="140">
        <v>1</v>
      </c>
      <c r="I11" s="141">
        <v>1.3333333333333333</v>
      </c>
      <c r="J11" s="140">
        <v>2</v>
      </c>
      <c r="K11" s="140">
        <v>1</v>
      </c>
      <c r="L11" s="140">
        <v>0</v>
      </c>
      <c r="M11" s="140">
        <v>2</v>
      </c>
      <c r="N11" s="141">
        <v>1.25</v>
      </c>
      <c r="O11" s="142">
        <v>1.6666666666666665</v>
      </c>
      <c r="P11" s="143" t="s">
        <v>605</v>
      </c>
      <c r="Q11" s="144" t="s">
        <v>606</v>
      </c>
      <c r="R11" s="145" t="s">
        <v>606</v>
      </c>
      <c r="S11" s="121"/>
    </row>
    <row r="12" spans="1:19" customFormat="1" ht="14.4" x14ac:dyDescent="0.3">
      <c r="A12" s="60" t="s">
        <v>629</v>
      </c>
      <c r="B12" s="147" t="s">
        <v>610</v>
      </c>
      <c r="C12" s="140">
        <v>5</v>
      </c>
      <c r="D12" s="140">
        <v>5</v>
      </c>
      <c r="E12" s="140">
        <v>1</v>
      </c>
      <c r="F12" s="140">
        <v>5</v>
      </c>
      <c r="G12" s="140">
        <v>5</v>
      </c>
      <c r="H12" s="140">
        <v>4</v>
      </c>
      <c r="I12" s="141">
        <v>4.166666666666667</v>
      </c>
      <c r="J12" s="140">
        <v>2</v>
      </c>
      <c r="K12" s="140">
        <v>3</v>
      </c>
      <c r="L12" s="140">
        <v>2</v>
      </c>
      <c r="M12" s="140">
        <v>5</v>
      </c>
      <c r="N12" s="141">
        <v>3</v>
      </c>
      <c r="O12" s="142">
        <v>12.5</v>
      </c>
      <c r="P12" s="143" t="s">
        <v>606</v>
      </c>
      <c r="Q12" s="144" t="s">
        <v>606</v>
      </c>
      <c r="R12" s="145" t="s">
        <v>17</v>
      </c>
      <c r="S12" s="121" t="s">
        <v>390</v>
      </c>
    </row>
    <row r="13" spans="1:19" customFormat="1" ht="14.4" x14ac:dyDescent="0.3">
      <c r="A13" s="60" t="s">
        <v>630</v>
      </c>
      <c r="B13" s="147" t="s">
        <v>611</v>
      </c>
      <c r="C13" s="140">
        <v>5</v>
      </c>
      <c r="D13" s="140">
        <v>5</v>
      </c>
      <c r="E13" s="140">
        <v>1</v>
      </c>
      <c r="F13" s="140">
        <v>5</v>
      </c>
      <c r="G13" s="140">
        <v>5</v>
      </c>
      <c r="H13" s="140">
        <v>4</v>
      </c>
      <c r="I13" s="141">
        <f t="shared" ref="I13" si="6">SUM(C13:H13)/6</f>
        <v>4.166666666666667</v>
      </c>
      <c r="J13" s="140">
        <v>2</v>
      </c>
      <c r="K13" s="140">
        <v>3</v>
      </c>
      <c r="L13" s="140">
        <v>2</v>
      </c>
      <c r="M13" s="140">
        <v>5</v>
      </c>
      <c r="N13" s="141">
        <f>SUM(J13:M13)/4</f>
        <v>3</v>
      </c>
      <c r="O13" s="142">
        <f>I13*N13</f>
        <v>12.5</v>
      </c>
      <c r="P13" s="143" t="str">
        <f t="shared" si="3"/>
        <v>0</v>
      </c>
      <c r="Q13" s="144" t="str">
        <f t="shared" si="4"/>
        <v>0</v>
      </c>
      <c r="R13" s="145" t="str">
        <f t="shared" si="5"/>
        <v>ALTO</v>
      </c>
      <c r="S13" s="121" t="s">
        <v>390</v>
      </c>
    </row>
    <row r="14" spans="1:19" s="25" customFormat="1" ht="36" x14ac:dyDescent="0.25">
      <c r="A14" s="60" t="s">
        <v>631</v>
      </c>
      <c r="B14" s="113" t="s">
        <v>612</v>
      </c>
      <c r="C14" s="60">
        <v>4</v>
      </c>
      <c r="D14" s="60">
        <v>5</v>
      </c>
      <c r="E14" s="60">
        <v>1</v>
      </c>
      <c r="F14" s="60">
        <v>5</v>
      </c>
      <c r="G14" s="60">
        <v>5</v>
      </c>
      <c r="H14" s="60">
        <v>4</v>
      </c>
      <c r="I14" s="118">
        <f t="shared" si="0"/>
        <v>4</v>
      </c>
      <c r="J14" s="60">
        <v>2</v>
      </c>
      <c r="K14" s="60">
        <v>1</v>
      </c>
      <c r="L14" s="60">
        <v>2</v>
      </c>
      <c r="M14" s="60">
        <v>5</v>
      </c>
      <c r="N14" s="118">
        <f>SUM(J14:M14)/4</f>
        <v>2.5</v>
      </c>
      <c r="O14" s="44">
        <f>I14*N14</f>
        <v>10</v>
      </c>
      <c r="P14" s="45" t="str">
        <f t="shared" si="3"/>
        <v>0</v>
      </c>
      <c r="Q14" s="46" t="str">
        <f t="shared" si="4"/>
        <v>0</v>
      </c>
      <c r="R14" s="102" t="str">
        <f t="shared" ref="R14:R23" si="7">IF(O14&gt;6, "ALTO","0")</f>
        <v>ALTO</v>
      </c>
      <c r="S14" s="121" t="s">
        <v>390</v>
      </c>
    </row>
    <row r="15" spans="1:19" s="25" customFormat="1" x14ac:dyDescent="0.25">
      <c r="A15" s="60" t="s">
        <v>632</v>
      </c>
      <c r="B15" s="113" t="s">
        <v>45</v>
      </c>
      <c r="C15" s="60">
        <v>4</v>
      </c>
      <c r="D15" s="60">
        <v>5</v>
      </c>
      <c r="E15" s="60">
        <v>1</v>
      </c>
      <c r="F15" s="60">
        <v>5</v>
      </c>
      <c r="G15" s="60">
        <v>5</v>
      </c>
      <c r="H15" s="60">
        <v>3</v>
      </c>
      <c r="I15" s="118">
        <f>SUM(C15:H15)/6</f>
        <v>3.8333333333333335</v>
      </c>
      <c r="J15" s="60">
        <v>2</v>
      </c>
      <c r="K15" s="60">
        <v>1</v>
      </c>
      <c r="L15" s="60">
        <v>2</v>
      </c>
      <c r="M15" s="60">
        <v>5</v>
      </c>
      <c r="N15" s="118">
        <f>SUM(J15:M15)/4</f>
        <v>2.5</v>
      </c>
      <c r="O15" s="44">
        <f>I15*N15</f>
        <v>9.5833333333333339</v>
      </c>
      <c r="P15" s="45" t="str">
        <f>IF(O15&lt;3, "basso","0")</f>
        <v>0</v>
      </c>
      <c r="Q15" s="46" t="str">
        <f>IF(AND(O15&gt;3, O15&lt;6),"medio", "0")</f>
        <v>0</v>
      </c>
      <c r="R15" s="102" t="str">
        <f>IF(O15&gt;6, "ALTO","0")</f>
        <v>ALTO</v>
      </c>
      <c r="S15" s="121" t="s">
        <v>390</v>
      </c>
    </row>
    <row r="16" spans="1:19" s="25" customFormat="1" ht="44.4" customHeight="1" x14ac:dyDescent="0.25">
      <c r="A16" s="60" t="s">
        <v>633</v>
      </c>
      <c r="B16" s="113" t="s">
        <v>431</v>
      </c>
      <c r="C16" s="155" t="s">
        <v>651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  <c r="S16" s="121" t="s">
        <v>390</v>
      </c>
    </row>
    <row r="17" spans="1:19" s="25" customFormat="1" ht="24" x14ac:dyDescent="0.25">
      <c r="A17" s="60" t="s">
        <v>634</v>
      </c>
      <c r="B17" s="113" t="s">
        <v>46</v>
      </c>
      <c r="C17" s="60">
        <v>4</v>
      </c>
      <c r="D17" s="60">
        <v>5</v>
      </c>
      <c r="E17" s="60">
        <v>1</v>
      </c>
      <c r="F17" s="60">
        <v>5</v>
      </c>
      <c r="G17" s="60">
        <v>1</v>
      </c>
      <c r="H17" s="60">
        <v>3</v>
      </c>
      <c r="I17" s="118">
        <f t="shared" si="0"/>
        <v>3.1666666666666665</v>
      </c>
      <c r="J17" s="60">
        <v>2</v>
      </c>
      <c r="K17" s="60">
        <v>1</v>
      </c>
      <c r="L17" s="60">
        <v>2</v>
      </c>
      <c r="M17" s="60">
        <v>5</v>
      </c>
      <c r="N17" s="118">
        <f t="shared" si="1"/>
        <v>2.5</v>
      </c>
      <c r="O17" s="44">
        <f t="shared" si="2"/>
        <v>7.9166666666666661</v>
      </c>
      <c r="P17" s="45" t="str">
        <f t="shared" si="3"/>
        <v>0</v>
      </c>
      <c r="Q17" s="46" t="str">
        <f t="shared" si="4"/>
        <v>0</v>
      </c>
      <c r="R17" s="102" t="str">
        <f t="shared" si="7"/>
        <v>ALTO</v>
      </c>
      <c r="S17" s="121" t="s">
        <v>390</v>
      </c>
    </row>
    <row r="18" spans="1:19" s="25" customFormat="1" x14ac:dyDescent="0.25">
      <c r="A18" s="60" t="s">
        <v>635</v>
      </c>
      <c r="B18" s="113" t="s">
        <v>47</v>
      </c>
      <c r="C18" s="60">
        <v>4</v>
      </c>
      <c r="D18" s="60">
        <v>5</v>
      </c>
      <c r="E18" s="60">
        <v>1</v>
      </c>
      <c r="F18" s="60">
        <v>5</v>
      </c>
      <c r="G18" s="60">
        <v>1</v>
      </c>
      <c r="H18" s="60">
        <v>4</v>
      </c>
      <c r="I18" s="118">
        <f t="shared" si="0"/>
        <v>3.3333333333333335</v>
      </c>
      <c r="J18" s="60">
        <v>2</v>
      </c>
      <c r="K18" s="60">
        <v>1</v>
      </c>
      <c r="L18" s="60">
        <v>2</v>
      </c>
      <c r="M18" s="60">
        <v>5</v>
      </c>
      <c r="N18" s="118">
        <f t="shared" si="1"/>
        <v>2.5</v>
      </c>
      <c r="O18" s="44">
        <f t="shared" si="2"/>
        <v>8.3333333333333339</v>
      </c>
      <c r="P18" s="45" t="str">
        <f>IF(O18&lt;3, "basso","0")</f>
        <v>0</v>
      </c>
      <c r="Q18" s="46" t="str">
        <f t="shared" si="4"/>
        <v>0</v>
      </c>
      <c r="R18" s="102" t="str">
        <f t="shared" si="7"/>
        <v>ALTO</v>
      </c>
      <c r="S18" s="121" t="s">
        <v>390</v>
      </c>
    </row>
    <row r="19" spans="1:19" s="25" customFormat="1" x14ac:dyDescent="0.25">
      <c r="A19" s="60" t="s">
        <v>636</v>
      </c>
      <c r="B19" s="114" t="s">
        <v>429</v>
      </c>
      <c r="C19" s="60">
        <v>4</v>
      </c>
      <c r="D19" s="60">
        <v>5</v>
      </c>
      <c r="E19" s="60">
        <v>1</v>
      </c>
      <c r="F19" s="60">
        <v>5</v>
      </c>
      <c r="G19" s="60">
        <v>1</v>
      </c>
      <c r="H19" s="60">
        <v>4</v>
      </c>
      <c r="I19" s="118">
        <f t="shared" si="0"/>
        <v>3.3333333333333335</v>
      </c>
      <c r="J19" s="60">
        <v>2</v>
      </c>
      <c r="K19" s="60">
        <v>1</v>
      </c>
      <c r="L19" s="60">
        <v>2</v>
      </c>
      <c r="M19" s="60">
        <v>5</v>
      </c>
      <c r="N19" s="118">
        <f t="shared" si="1"/>
        <v>2.5</v>
      </c>
      <c r="O19" s="44">
        <f t="shared" si="2"/>
        <v>8.3333333333333339</v>
      </c>
      <c r="P19" s="45" t="str">
        <f>IF(O19&lt;3, "basso","0")</f>
        <v>0</v>
      </c>
      <c r="Q19" s="46" t="str">
        <f t="shared" si="4"/>
        <v>0</v>
      </c>
      <c r="R19" s="102" t="str">
        <f t="shared" si="7"/>
        <v>ALTO</v>
      </c>
      <c r="S19" s="121" t="s">
        <v>390</v>
      </c>
    </row>
    <row r="20" spans="1:19" s="116" customFormat="1" x14ac:dyDescent="0.25">
      <c r="A20" s="60" t="s">
        <v>637</v>
      </c>
      <c r="B20" s="114" t="s">
        <v>58</v>
      </c>
      <c r="C20" s="45">
        <v>4</v>
      </c>
      <c r="D20" s="45">
        <v>5</v>
      </c>
      <c r="E20" s="45">
        <v>1</v>
      </c>
      <c r="F20" s="45">
        <v>5</v>
      </c>
      <c r="G20" s="45">
        <v>5</v>
      </c>
      <c r="H20" s="45">
        <v>3</v>
      </c>
      <c r="I20" s="67">
        <f t="shared" si="0"/>
        <v>3.8333333333333335</v>
      </c>
      <c r="J20" s="45">
        <v>1</v>
      </c>
      <c r="K20" s="45">
        <v>1</v>
      </c>
      <c r="L20" s="45">
        <v>1</v>
      </c>
      <c r="M20" s="45">
        <v>3</v>
      </c>
      <c r="N20" s="67">
        <f t="shared" si="1"/>
        <v>1.5</v>
      </c>
      <c r="O20" s="115">
        <f t="shared" si="2"/>
        <v>5.75</v>
      </c>
      <c r="P20" s="45" t="str">
        <f t="shared" ref="P20:P23" si="8">IF(O20&lt;3, "basso","0")</f>
        <v>0</v>
      </c>
      <c r="Q20" s="45" t="str">
        <f t="shared" si="4"/>
        <v>medio</v>
      </c>
      <c r="R20" s="45" t="str">
        <f t="shared" si="7"/>
        <v>0</v>
      </c>
      <c r="S20" s="121" t="s">
        <v>390</v>
      </c>
    </row>
    <row r="21" spans="1:19" s="25" customFormat="1" ht="24" x14ac:dyDescent="0.25">
      <c r="A21" s="60" t="s">
        <v>638</v>
      </c>
      <c r="B21" s="117" t="s">
        <v>48</v>
      </c>
      <c r="C21" s="60">
        <v>4</v>
      </c>
      <c r="D21" s="60">
        <v>5</v>
      </c>
      <c r="E21" s="60">
        <v>1</v>
      </c>
      <c r="F21" s="60">
        <v>3</v>
      </c>
      <c r="G21" s="60">
        <v>1</v>
      </c>
      <c r="H21" s="60">
        <v>3</v>
      </c>
      <c r="I21" s="118">
        <f>SUM(C21:H21)/6</f>
        <v>2.8333333333333335</v>
      </c>
      <c r="J21" s="60">
        <v>1</v>
      </c>
      <c r="K21" s="60">
        <v>1</v>
      </c>
      <c r="L21" s="60">
        <v>1</v>
      </c>
      <c r="M21" s="60">
        <v>2</v>
      </c>
      <c r="N21" s="118">
        <f>SUM(J21:M21)/4</f>
        <v>1.25</v>
      </c>
      <c r="O21" s="44">
        <f>I21*N21</f>
        <v>3.541666666666667</v>
      </c>
      <c r="P21" s="45" t="str">
        <f>IF(O21&lt;3, "basso","0")</f>
        <v>0</v>
      </c>
      <c r="Q21" s="46" t="str">
        <f>IF(AND(O21&gt;3, O21&lt;6),"medio", "0")</f>
        <v>medio</v>
      </c>
      <c r="R21" s="102" t="str">
        <f>IF(O21&gt;6, "ALTO","0")</f>
        <v>0</v>
      </c>
      <c r="S21" s="121" t="s">
        <v>390</v>
      </c>
    </row>
    <row r="22" spans="1:19" s="25" customFormat="1" x14ac:dyDescent="0.25">
      <c r="A22" s="60" t="s">
        <v>639</v>
      </c>
      <c r="B22" s="117" t="s">
        <v>49</v>
      </c>
      <c r="C22" s="60">
        <v>4</v>
      </c>
      <c r="D22" s="60">
        <v>5</v>
      </c>
      <c r="E22" s="60">
        <v>1</v>
      </c>
      <c r="F22" s="60">
        <v>3</v>
      </c>
      <c r="G22" s="60">
        <v>1</v>
      </c>
      <c r="H22" s="60">
        <v>2</v>
      </c>
      <c r="I22" s="118">
        <f>SUM(C22:H22)/6</f>
        <v>2.6666666666666665</v>
      </c>
      <c r="J22" s="60">
        <v>1</v>
      </c>
      <c r="K22" s="60">
        <v>1</v>
      </c>
      <c r="L22" s="60">
        <v>1</v>
      </c>
      <c r="M22" s="60">
        <v>2</v>
      </c>
      <c r="N22" s="118">
        <f>SUM(J22:M22)/4</f>
        <v>1.25</v>
      </c>
      <c r="O22" s="44">
        <f>I22*N22</f>
        <v>3.333333333333333</v>
      </c>
      <c r="P22" s="45" t="str">
        <f>IF(O22&lt;3, "basso","0")</f>
        <v>0</v>
      </c>
      <c r="Q22" s="46" t="str">
        <f>IF(AND(O22&gt;3, O22&lt;6),"medio", "0")</f>
        <v>medio</v>
      </c>
      <c r="R22" s="102" t="str">
        <f>IF(O22&gt;6, "ALTO","0")</f>
        <v>0</v>
      </c>
      <c r="S22" s="121" t="s">
        <v>390</v>
      </c>
    </row>
    <row r="23" spans="1:19" s="25" customFormat="1" x14ac:dyDescent="0.25">
      <c r="A23" s="60" t="s">
        <v>640</v>
      </c>
      <c r="B23" s="113" t="s">
        <v>51</v>
      </c>
      <c r="C23" s="60">
        <v>2</v>
      </c>
      <c r="D23" s="60">
        <v>5</v>
      </c>
      <c r="E23" s="60">
        <v>3</v>
      </c>
      <c r="F23" s="60">
        <v>5</v>
      </c>
      <c r="G23" s="60">
        <v>1</v>
      </c>
      <c r="H23" s="60">
        <v>3</v>
      </c>
      <c r="I23" s="119">
        <f t="shared" si="0"/>
        <v>3.1666666666666665</v>
      </c>
      <c r="J23" s="60">
        <v>2</v>
      </c>
      <c r="K23" s="60">
        <v>1</v>
      </c>
      <c r="L23" s="60">
        <v>1</v>
      </c>
      <c r="M23" s="60">
        <v>3</v>
      </c>
      <c r="N23" s="119">
        <f t="shared" si="1"/>
        <v>1.75</v>
      </c>
      <c r="O23" s="60">
        <f t="shared" si="2"/>
        <v>5.5416666666666661</v>
      </c>
      <c r="P23" s="60" t="str">
        <f t="shared" si="8"/>
        <v>0</v>
      </c>
      <c r="Q23" s="102" t="str">
        <f t="shared" si="4"/>
        <v>medio</v>
      </c>
      <c r="R23" s="60" t="str">
        <f t="shared" si="7"/>
        <v>0</v>
      </c>
      <c r="S23" s="121" t="s">
        <v>390</v>
      </c>
    </row>
    <row r="24" spans="1:19" s="25" customFormat="1" x14ac:dyDescent="0.25">
      <c r="A24" s="60" t="s">
        <v>641</v>
      </c>
      <c r="B24" s="113" t="s">
        <v>430</v>
      </c>
      <c r="C24" s="60">
        <v>2</v>
      </c>
      <c r="D24" s="60">
        <v>5</v>
      </c>
      <c r="E24" s="60">
        <v>1</v>
      </c>
      <c r="F24" s="60">
        <v>5</v>
      </c>
      <c r="G24" s="60">
        <v>1</v>
      </c>
      <c r="H24" s="60">
        <v>4</v>
      </c>
      <c r="I24" s="120">
        <f t="shared" si="0"/>
        <v>3</v>
      </c>
      <c r="J24" s="60">
        <v>2</v>
      </c>
      <c r="K24" s="60">
        <v>1</v>
      </c>
      <c r="L24" s="60">
        <v>2</v>
      </c>
      <c r="M24" s="60">
        <v>5</v>
      </c>
      <c r="N24" s="120">
        <f t="shared" si="1"/>
        <v>2.5</v>
      </c>
      <c r="O24" s="44">
        <f t="shared" ref="O24" si="9">I24*N24</f>
        <v>7.5</v>
      </c>
      <c r="P24" s="102" t="str">
        <f t="shared" ref="P24" si="10">IF(O24&lt;3, "basso","0")</f>
        <v>0</v>
      </c>
      <c r="Q24" s="102" t="str">
        <f t="shared" ref="Q24" si="11">IF(AND(O24&gt;3, O24&lt;6),"medio", "0")</f>
        <v>0</v>
      </c>
      <c r="R24" s="102" t="str">
        <f t="shared" ref="R24" si="12">IF(O24&gt;6, "ALTO","0")</f>
        <v>ALTO</v>
      </c>
      <c r="S24" s="121" t="s">
        <v>390</v>
      </c>
    </row>
    <row r="25" spans="1:19" customFormat="1" ht="14.4" x14ac:dyDescent="0.3">
      <c r="A25" s="60" t="s">
        <v>642</v>
      </c>
      <c r="B25" s="148" t="s">
        <v>613</v>
      </c>
      <c r="C25" s="140">
        <v>1</v>
      </c>
      <c r="D25" s="140">
        <v>2</v>
      </c>
      <c r="E25" s="140">
        <v>1</v>
      </c>
      <c r="F25" s="140">
        <v>1</v>
      </c>
      <c r="G25" s="140">
        <v>1</v>
      </c>
      <c r="H25" s="140">
        <v>3</v>
      </c>
      <c r="I25" s="141">
        <f>SUM(C25:H25)/6</f>
        <v>1.5</v>
      </c>
      <c r="J25" s="140">
        <v>1</v>
      </c>
      <c r="K25" s="140">
        <v>1</v>
      </c>
      <c r="L25" s="140">
        <v>1</v>
      </c>
      <c r="M25" s="140">
        <v>2</v>
      </c>
      <c r="N25" s="141">
        <f t="shared" ref="N25" si="13">SUM(J25:M25)/4</f>
        <v>1.25</v>
      </c>
      <c r="O25" s="142">
        <f t="shared" ref="O25" si="14">I25*N25</f>
        <v>1.875</v>
      </c>
      <c r="P25" s="143" t="str">
        <f>IF(O25&lt;3, "basso","0")</f>
        <v>basso</v>
      </c>
      <c r="Q25" s="144" t="str">
        <f>IF(AND(O25&gt;3, O25&lt;6),"medio", "0")</f>
        <v>0</v>
      </c>
      <c r="R25" s="145" t="str">
        <f>IF(O25&gt;6, "ALTO","0")</f>
        <v>0</v>
      </c>
      <c r="S25" s="121"/>
    </row>
    <row r="26" spans="1:19" customFormat="1" ht="14.4" x14ac:dyDescent="0.3">
      <c r="A26" s="60" t="s">
        <v>643</v>
      </c>
      <c r="B26" s="148" t="s">
        <v>614</v>
      </c>
      <c r="C26" s="140">
        <v>1</v>
      </c>
      <c r="D26" s="140">
        <v>5</v>
      </c>
      <c r="E26" s="140">
        <v>1</v>
      </c>
      <c r="F26" s="140">
        <v>3</v>
      </c>
      <c r="G26" s="140">
        <v>1</v>
      </c>
      <c r="H26" s="140">
        <v>2</v>
      </c>
      <c r="I26" s="141">
        <f t="shared" ref="I26" si="15">SUM(C26:H26)/6</f>
        <v>2.1666666666666665</v>
      </c>
      <c r="J26" s="140">
        <v>1</v>
      </c>
      <c r="K26" s="140">
        <v>1</v>
      </c>
      <c r="L26" s="140">
        <v>1</v>
      </c>
      <c r="M26" s="140">
        <v>2</v>
      </c>
      <c r="N26" s="141">
        <f>SUM(J26:M26)/4</f>
        <v>1.25</v>
      </c>
      <c r="O26" s="142">
        <f>I26*N26</f>
        <v>2.708333333333333</v>
      </c>
      <c r="P26" s="143" t="str">
        <f t="shared" ref="P26" si="16">IF(O26&lt;3, "basso","0")</f>
        <v>basso</v>
      </c>
      <c r="Q26" s="144" t="str">
        <f t="shared" ref="Q26" si="17">IF(AND(O26&gt;3, O26&lt;6),"medio", "0")</f>
        <v>0</v>
      </c>
      <c r="R26" s="145" t="str">
        <f t="shared" ref="R26" si="18">IF(O26&gt;6, "ALTO","0")</f>
        <v>0</v>
      </c>
      <c r="S26" s="121"/>
    </row>
    <row r="27" spans="1:19" s="25" customFormat="1" x14ac:dyDescent="0.25">
      <c r="A27" s="60" t="s">
        <v>644</v>
      </c>
      <c r="B27" s="117" t="s">
        <v>53</v>
      </c>
      <c r="C27" s="60">
        <v>1</v>
      </c>
      <c r="D27" s="60">
        <v>2</v>
      </c>
      <c r="E27" s="60">
        <v>1</v>
      </c>
      <c r="F27" s="60">
        <v>1</v>
      </c>
      <c r="G27" s="60">
        <v>1</v>
      </c>
      <c r="H27" s="60">
        <v>2</v>
      </c>
      <c r="I27" s="118">
        <f t="shared" ref="I27:I31" si="19">SUM(C27:H27)/6</f>
        <v>1.3333333333333333</v>
      </c>
      <c r="J27" s="60">
        <v>1</v>
      </c>
      <c r="K27" s="60">
        <v>1</v>
      </c>
      <c r="L27" s="60">
        <v>1</v>
      </c>
      <c r="M27" s="60">
        <v>2</v>
      </c>
      <c r="N27" s="118">
        <f>SUM(J27:M27)/4</f>
        <v>1.25</v>
      </c>
      <c r="O27" s="44">
        <f>I27*N27</f>
        <v>1.6666666666666665</v>
      </c>
      <c r="P27" s="45" t="str">
        <f t="shared" ref="P27:P31" si="20">IF(O27&lt;3, "basso","0")</f>
        <v>basso</v>
      </c>
      <c r="Q27" s="46" t="str">
        <f t="shared" ref="Q27:Q31" si="21">IF(AND(O27&gt;3, O27&lt;6),"medio", "0")</f>
        <v>0</v>
      </c>
      <c r="R27" s="102" t="str">
        <f t="shared" ref="R27:R31" si="22">IF(O27&gt;6, "ALTO","0")</f>
        <v>0</v>
      </c>
      <c r="S27" s="121"/>
    </row>
    <row r="28" spans="1:19" s="25" customFormat="1" x14ac:dyDescent="0.25">
      <c r="A28" s="60" t="s">
        <v>645</v>
      </c>
      <c r="B28" s="117" t="s">
        <v>54</v>
      </c>
      <c r="C28" s="60">
        <v>4</v>
      </c>
      <c r="D28" s="60">
        <v>2</v>
      </c>
      <c r="E28" s="60">
        <v>1</v>
      </c>
      <c r="F28" s="60">
        <v>3</v>
      </c>
      <c r="G28" s="60">
        <v>1</v>
      </c>
      <c r="H28" s="60">
        <v>2</v>
      </c>
      <c r="I28" s="118">
        <f t="shared" si="19"/>
        <v>2.1666666666666665</v>
      </c>
      <c r="J28" s="60">
        <v>1</v>
      </c>
      <c r="K28" s="60">
        <v>1</v>
      </c>
      <c r="L28" s="60">
        <v>1</v>
      </c>
      <c r="M28" s="60">
        <v>2</v>
      </c>
      <c r="N28" s="118">
        <f>SUM(J28:M28)/4</f>
        <v>1.25</v>
      </c>
      <c r="O28" s="44">
        <f>I28*N28</f>
        <v>2.708333333333333</v>
      </c>
      <c r="P28" s="45" t="str">
        <f t="shared" si="20"/>
        <v>basso</v>
      </c>
      <c r="Q28" s="46" t="str">
        <f t="shared" si="21"/>
        <v>0</v>
      </c>
      <c r="R28" s="102" t="str">
        <f t="shared" si="22"/>
        <v>0</v>
      </c>
      <c r="S28" s="121"/>
    </row>
    <row r="29" spans="1:19" s="25" customFormat="1" x14ac:dyDescent="0.25">
      <c r="A29" s="60" t="s">
        <v>646</v>
      </c>
      <c r="B29" s="117" t="s">
        <v>55</v>
      </c>
      <c r="C29" s="60">
        <v>4</v>
      </c>
      <c r="D29" s="60">
        <v>5</v>
      </c>
      <c r="E29" s="60">
        <v>1</v>
      </c>
      <c r="F29" s="60">
        <v>3</v>
      </c>
      <c r="G29" s="60">
        <v>1</v>
      </c>
      <c r="H29" s="60">
        <v>3</v>
      </c>
      <c r="I29" s="118">
        <f t="shared" si="19"/>
        <v>2.8333333333333335</v>
      </c>
      <c r="J29" s="60">
        <v>1</v>
      </c>
      <c r="K29" s="60">
        <v>1</v>
      </c>
      <c r="L29" s="60">
        <v>1</v>
      </c>
      <c r="M29" s="60">
        <v>2</v>
      </c>
      <c r="N29" s="118">
        <f>SUM(J29:M29)/4</f>
        <v>1.25</v>
      </c>
      <c r="O29" s="44">
        <f>I29*N29</f>
        <v>3.541666666666667</v>
      </c>
      <c r="P29" s="45" t="str">
        <f t="shared" si="20"/>
        <v>0</v>
      </c>
      <c r="Q29" s="46" t="str">
        <f t="shared" si="21"/>
        <v>medio</v>
      </c>
      <c r="R29" s="102" t="str">
        <f t="shared" si="22"/>
        <v>0</v>
      </c>
      <c r="S29" s="121" t="s">
        <v>390</v>
      </c>
    </row>
    <row r="30" spans="1:19" s="25" customFormat="1" ht="52.2" customHeight="1" x14ac:dyDescent="0.25">
      <c r="A30" s="60" t="s">
        <v>647</v>
      </c>
      <c r="B30" s="117" t="s">
        <v>56</v>
      </c>
      <c r="C30" s="155" t="s">
        <v>652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/>
      <c r="S30" s="121" t="s">
        <v>390</v>
      </c>
    </row>
    <row r="31" spans="1:19" s="25" customFormat="1" x14ac:dyDescent="0.25">
      <c r="A31" s="60" t="s">
        <v>648</v>
      </c>
      <c r="B31" s="117" t="s">
        <v>57</v>
      </c>
      <c r="C31" s="60">
        <v>1</v>
      </c>
      <c r="D31" s="60">
        <v>2</v>
      </c>
      <c r="E31" s="60">
        <v>1</v>
      </c>
      <c r="F31" s="60">
        <v>1</v>
      </c>
      <c r="G31" s="60">
        <v>1</v>
      </c>
      <c r="H31" s="60">
        <v>3</v>
      </c>
      <c r="I31" s="118">
        <f t="shared" si="19"/>
        <v>1.5</v>
      </c>
      <c r="J31" s="60">
        <v>1</v>
      </c>
      <c r="K31" s="60">
        <v>1</v>
      </c>
      <c r="L31" s="60">
        <v>1</v>
      </c>
      <c r="M31" s="60">
        <v>2</v>
      </c>
      <c r="N31" s="118">
        <f t="shared" ref="N31" si="23">SUM(J31:M31)/4</f>
        <v>1.25</v>
      </c>
      <c r="O31" s="44">
        <f t="shared" ref="O31" si="24">I31*N31</f>
        <v>1.875</v>
      </c>
      <c r="P31" s="45" t="str">
        <f t="shared" si="20"/>
        <v>basso</v>
      </c>
      <c r="Q31" s="46" t="str">
        <f t="shared" si="21"/>
        <v>0</v>
      </c>
      <c r="R31" s="102" t="str">
        <f t="shared" si="22"/>
        <v>0</v>
      </c>
      <c r="S31" s="121"/>
    </row>
    <row r="32" spans="1:19" s="25" customFormat="1" ht="30.6" customHeight="1" x14ac:dyDescent="0.25">
      <c r="A32" s="60" t="s">
        <v>649</v>
      </c>
      <c r="B32" s="117" t="s">
        <v>620</v>
      </c>
      <c r="C32" s="155" t="s">
        <v>653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/>
      <c r="S32" s="121"/>
    </row>
    <row r="33" spans="1:19" s="25" customFormat="1" ht="24" x14ac:dyDescent="0.25">
      <c r="A33" s="60" t="s">
        <v>650</v>
      </c>
      <c r="B33" s="117" t="s">
        <v>59</v>
      </c>
      <c r="C33" s="155" t="s">
        <v>654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7"/>
      <c r="S33" s="121" t="s">
        <v>390</v>
      </c>
    </row>
  </sheetData>
  <mergeCells count="7">
    <mergeCell ref="C32:R32"/>
    <mergeCell ref="C33:R33"/>
    <mergeCell ref="O3:R3"/>
    <mergeCell ref="A2:B2"/>
    <mergeCell ref="O2:R2"/>
    <mergeCell ref="C16:R16"/>
    <mergeCell ref="C30:R30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"/>
  <sheetViews>
    <sheetView workbookViewId="0">
      <selection activeCell="C19" sqref="C19"/>
    </sheetView>
  </sheetViews>
  <sheetFormatPr defaultColWidth="9.109375" defaultRowHeight="12" x14ac:dyDescent="0.25"/>
  <cols>
    <col min="1" max="1" width="10.33203125" style="11" bestFit="1" customWidth="1"/>
    <col min="2" max="2" width="33.6640625" style="11" customWidth="1"/>
    <col min="3" max="8" width="5.4414062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ht="29.25" customHeight="1" x14ac:dyDescent="0.25">
      <c r="A2" s="159" t="s">
        <v>499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60"/>
      <c r="P2" s="161"/>
      <c r="Q2" s="161"/>
      <c r="R2" s="162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s="25" customFormat="1" x14ac:dyDescent="0.25">
      <c r="A4" s="60" t="s">
        <v>500</v>
      </c>
      <c r="B4" s="113" t="s">
        <v>45</v>
      </c>
      <c r="C4" s="60">
        <v>4</v>
      </c>
      <c r="D4" s="60">
        <v>5</v>
      </c>
      <c r="E4" s="60">
        <v>1</v>
      </c>
      <c r="F4" s="60">
        <v>5</v>
      </c>
      <c r="G4" s="60">
        <v>5</v>
      </c>
      <c r="H4" s="60">
        <v>3</v>
      </c>
      <c r="I4" s="118">
        <f>SUM(C4:H4)/6</f>
        <v>3.8333333333333335</v>
      </c>
      <c r="J4" s="60">
        <v>2</v>
      </c>
      <c r="K4" s="60">
        <v>1</v>
      </c>
      <c r="L4" s="60">
        <v>2</v>
      </c>
      <c r="M4" s="60">
        <v>5</v>
      </c>
      <c r="N4" s="118">
        <f>SUM(J4:M4)/4</f>
        <v>2.5</v>
      </c>
      <c r="O4" s="44">
        <f>I4*N4</f>
        <v>9.5833333333333339</v>
      </c>
      <c r="P4" s="45" t="str">
        <f>IF(O4&lt;3, "basso","0")</f>
        <v>0</v>
      </c>
      <c r="Q4" s="46" t="str">
        <f>IF(AND(O4&gt;3, O4&lt;6),"medio", "0")</f>
        <v>0</v>
      </c>
      <c r="R4" s="102" t="str">
        <f>IF(O4&gt;6, "ALTO","0")</f>
        <v>ALTO</v>
      </c>
      <c r="S4" s="121" t="s">
        <v>390</v>
      </c>
    </row>
    <row r="5" spans="1:19" s="25" customFormat="1" x14ac:dyDescent="0.25">
      <c r="A5" s="60" t="s">
        <v>501</v>
      </c>
      <c r="B5" s="113" t="s">
        <v>51</v>
      </c>
      <c r="C5" s="60">
        <v>2</v>
      </c>
      <c r="D5" s="60">
        <v>5</v>
      </c>
      <c r="E5" s="60">
        <v>3</v>
      </c>
      <c r="F5" s="60">
        <v>5</v>
      </c>
      <c r="G5" s="60">
        <v>1</v>
      </c>
      <c r="H5" s="60">
        <v>3</v>
      </c>
      <c r="I5" s="119">
        <f t="shared" ref="I5:I9" si="0">SUM(C5:H5)/6</f>
        <v>3.1666666666666665</v>
      </c>
      <c r="J5" s="60">
        <v>2</v>
      </c>
      <c r="K5" s="60">
        <v>1</v>
      </c>
      <c r="L5" s="60">
        <v>1</v>
      </c>
      <c r="M5" s="60">
        <v>3</v>
      </c>
      <c r="N5" s="119">
        <f t="shared" ref="N5:N7" si="1">SUM(J5:M5)/4</f>
        <v>1.75</v>
      </c>
      <c r="O5" s="60">
        <f t="shared" ref="O5:O7" si="2">I5*N5</f>
        <v>5.5416666666666661</v>
      </c>
      <c r="P5" s="60" t="str">
        <f t="shared" ref="P5:P8" si="3">IF(O5&lt;3, "basso","0")</f>
        <v>0</v>
      </c>
      <c r="Q5" s="102" t="str">
        <f t="shared" ref="Q5:Q8" si="4">IF(AND(O5&gt;3, O5&lt;6),"medio", "0")</f>
        <v>medio</v>
      </c>
      <c r="R5" s="60" t="str">
        <f t="shared" ref="R5:R8" si="5">IF(O5&gt;6, "ALTO","0")</f>
        <v>0</v>
      </c>
      <c r="S5" s="121" t="s">
        <v>390</v>
      </c>
    </row>
    <row r="6" spans="1:19" s="25" customFormat="1" x14ac:dyDescent="0.25">
      <c r="A6" s="60" t="s">
        <v>502</v>
      </c>
      <c r="B6" s="113" t="s">
        <v>430</v>
      </c>
      <c r="C6" s="60">
        <v>2</v>
      </c>
      <c r="D6" s="60">
        <v>5</v>
      </c>
      <c r="E6" s="60">
        <v>1</v>
      </c>
      <c r="F6" s="60">
        <v>5</v>
      </c>
      <c r="G6" s="60">
        <v>1</v>
      </c>
      <c r="H6" s="60">
        <v>4</v>
      </c>
      <c r="I6" s="120">
        <f t="shared" si="0"/>
        <v>3</v>
      </c>
      <c r="J6" s="60">
        <v>2</v>
      </c>
      <c r="K6" s="60">
        <v>1</v>
      </c>
      <c r="L6" s="60">
        <v>2</v>
      </c>
      <c r="M6" s="60">
        <v>5</v>
      </c>
      <c r="N6" s="120">
        <f t="shared" si="1"/>
        <v>2.5</v>
      </c>
      <c r="O6" s="44">
        <f t="shared" si="2"/>
        <v>7.5</v>
      </c>
      <c r="P6" s="102" t="str">
        <f t="shared" si="3"/>
        <v>0</v>
      </c>
      <c r="Q6" s="102" t="str">
        <f t="shared" si="4"/>
        <v>0</v>
      </c>
      <c r="R6" s="102" t="str">
        <f t="shared" si="5"/>
        <v>ALTO</v>
      </c>
      <c r="S6" s="121" t="s">
        <v>390</v>
      </c>
    </row>
    <row r="7" spans="1:19" s="116" customFormat="1" x14ac:dyDescent="0.25">
      <c r="A7" s="60" t="s">
        <v>503</v>
      </c>
      <c r="B7" s="114" t="s">
        <v>58</v>
      </c>
      <c r="C7" s="45">
        <v>4</v>
      </c>
      <c r="D7" s="45">
        <v>5</v>
      </c>
      <c r="E7" s="45">
        <v>1</v>
      </c>
      <c r="F7" s="45">
        <v>5</v>
      </c>
      <c r="G7" s="45">
        <v>5</v>
      </c>
      <c r="H7" s="45">
        <v>3</v>
      </c>
      <c r="I7" s="67">
        <f t="shared" si="0"/>
        <v>3.8333333333333335</v>
      </c>
      <c r="J7" s="45">
        <v>1</v>
      </c>
      <c r="K7" s="45">
        <v>1</v>
      </c>
      <c r="L7" s="45">
        <v>1</v>
      </c>
      <c r="M7" s="45">
        <v>3</v>
      </c>
      <c r="N7" s="67">
        <f t="shared" si="1"/>
        <v>1.5</v>
      </c>
      <c r="O7" s="115">
        <f t="shared" si="2"/>
        <v>5.75</v>
      </c>
      <c r="P7" s="45" t="str">
        <f t="shared" si="3"/>
        <v>0</v>
      </c>
      <c r="Q7" s="45" t="str">
        <f t="shared" si="4"/>
        <v>medio</v>
      </c>
      <c r="R7" s="45" t="str">
        <f t="shared" si="5"/>
        <v>0</v>
      </c>
      <c r="S7" s="121" t="s">
        <v>390</v>
      </c>
    </row>
    <row r="8" spans="1:19" s="25" customFormat="1" ht="24" x14ac:dyDescent="0.25">
      <c r="A8" s="60" t="s">
        <v>504</v>
      </c>
      <c r="B8" s="117" t="s">
        <v>59</v>
      </c>
      <c r="C8" s="60">
        <v>2</v>
      </c>
      <c r="D8" s="60">
        <v>5</v>
      </c>
      <c r="E8" s="60">
        <v>1</v>
      </c>
      <c r="F8" s="60">
        <v>5</v>
      </c>
      <c r="G8" s="60">
        <v>5</v>
      </c>
      <c r="H8" s="60">
        <v>4</v>
      </c>
      <c r="I8" s="118">
        <f t="shared" si="0"/>
        <v>3.6666666666666665</v>
      </c>
      <c r="J8" s="60">
        <v>1</v>
      </c>
      <c r="K8" s="60">
        <v>1</v>
      </c>
      <c r="L8" s="60">
        <v>1</v>
      </c>
      <c r="M8" s="60">
        <v>2</v>
      </c>
      <c r="N8" s="118">
        <f>SUM(J8:M8)/4</f>
        <v>1.25</v>
      </c>
      <c r="O8" s="44">
        <f>I8*N8</f>
        <v>4.583333333333333</v>
      </c>
      <c r="P8" s="45" t="str">
        <f t="shared" si="3"/>
        <v>0</v>
      </c>
      <c r="Q8" s="46" t="str">
        <f t="shared" si="4"/>
        <v>medio</v>
      </c>
      <c r="R8" s="102" t="str">
        <f t="shared" si="5"/>
        <v>0</v>
      </c>
      <c r="S8" s="121" t="s">
        <v>390</v>
      </c>
    </row>
    <row r="9" spans="1:19" s="25" customFormat="1" ht="24" x14ac:dyDescent="0.25">
      <c r="A9" s="60" t="s">
        <v>558</v>
      </c>
      <c r="B9" s="117" t="s">
        <v>514</v>
      </c>
      <c r="C9" s="60">
        <v>5</v>
      </c>
      <c r="D9" s="60">
        <v>5</v>
      </c>
      <c r="E9" s="60">
        <v>1</v>
      </c>
      <c r="F9" s="60">
        <v>5</v>
      </c>
      <c r="G9" s="60">
        <v>1</v>
      </c>
      <c r="H9" s="60">
        <v>5</v>
      </c>
      <c r="I9" s="118">
        <f t="shared" si="0"/>
        <v>3.6666666666666665</v>
      </c>
      <c r="J9" s="60">
        <v>1</v>
      </c>
      <c r="K9" s="60">
        <v>1</v>
      </c>
      <c r="L9" s="60">
        <v>2</v>
      </c>
      <c r="M9" s="60">
        <v>5</v>
      </c>
      <c r="N9" s="118">
        <f>SUM(J9:M9)/4</f>
        <v>2.25</v>
      </c>
      <c r="O9" s="44">
        <f>I9*N9</f>
        <v>8.25</v>
      </c>
      <c r="P9" s="45" t="str">
        <f t="shared" ref="P9" si="6">IF(O9&lt;3, "basso","0")</f>
        <v>0</v>
      </c>
      <c r="Q9" s="46" t="str">
        <f t="shared" ref="Q9" si="7">IF(AND(O9&gt;3, O9&lt;6),"medio", "0")</f>
        <v>0</v>
      </c>
      <c r="R9" s="102" t="str">
        <f t="shared" ref="R9" si="8">IF(O9&gt;6, "ALTO","0")</f>
        <v>ALTO</v>
      </c>
      <c r="S9" s="121" t="s">
        <v>391</v>
      </c>
    </row>
  </sheetData>
  <mergeCells count="3">
    <mergeCell ref="A2:B2"/>
    <mergeCell ref="O2:R2"/>
    <mergeCell ref="O3:R3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topLeftCell="A8" zoomScaleNormal="100" workbookViewId="0">
      <selection activeCell="S7" sqref="S4:S7"/>
    </sheetView>
  </sheetViews>
  <sheetFormatPr defaultColWidth="8.88671875" defaultRowHeight="12" x14ac:dyDescent="0.25"/>
  <cols>
    <col min="1" max="1" width="9.44140625" style="70" customWidth="1"/>
    <col min="2" max="2" width="24.6640625" style="70" customWidth="1"/>
    <col min="3" max="8" width="5.5546875" style="70" customWidth="1"/>
    <col min="9" max="9" width="8.88671875" style="70"/>
    <col min="10" max="13" width="5.5546875" style="70" customWidth="1"/>
    <col min="14" max="16384" width="8.88671875" style="70"/>
  </cols>
  <sheetData>
    <row r="2" spans="1:19" s="66" customFormat="1" ht="25.5" customHeight="1" x14ac:dyDescent="0.25">
      <c r="A2" s="163" t="s">
        <v>256</v>
      </c>
      <c r="B2" s="164"/>
      <c r="C2" s="165" t="s">
        <v>9</v>
      </c>
      <c r="D2" s="166"/>
      <c r="E2" s="166"/>
      <c r="F2" s="166"/>
      <c r="G2" s="166"/>
      <c r="H2" s="167"/>
      <c r="I2" s="64"/>
      <c r="J2" s="165" t="s">
        <v>5</v>
      </c>
      <c r="K2" s="166"/>
      <c r="L2" s="166"/>
      <c r="M2" s="167"/>
      <c r="N2" s="64"/>
      <c r="O2" s="168"/>
      <c r="P2" s="169"/>
      <c r="Q2" s="169"/>
      <c r="R2" s="170"/>
      <c r="S2" s="65"/>
    </row>
    <row r="3" spans="1:19" ht="60" x14ac:dyDescent="0.25">
      <c r="A3" s="63" t="s">
        <v>434</v>
      </c>
      <c r="B3" s="63"/>
      <c r="C3" s="68" t="s">
        <v>0</v>
      </c>
      <c r="D3" s="68" t="s">
        <v>1</v>
      </c>
      <c r="E3" s="68" t="s">
        <v>2</v>
      </c>
      <c r="F3" s="68" t="s">
        <v>3</v>
      </c>
      <c r="G3" s="68" t="s">
        <v>4</v>
      </c>
      <c r="H3" s="68" t="s">
        <v>43</v>
      </c>
      <c r="I3" s="1" t="s">
        <v>10</v>
      </c>
      <c r="J3" s="69" t="s">
        <v>6</v>
      </c>
      <c r="K3" s="69" t="s">
        <v>7</v>
      </c>
      <c r="L3" s="69" t="s">
        <v>8</v>
      </c>
      <c r="M3" s="69" t="s">
        <v>14</v>
      </c>
      <c r="N3" s="130" t="s">
        <v>11</v>
      </c>
      <c r="O3" s="171" t="s">
        <v>26</v>
      </c>
      <c r="P3" s="172"/>
      <c r="Q3" s="172"/>
      <c r="R3" s="173"/>
      <c r="S3" s="1" t="s">
        <v>394</v>
      </c>
    </row>
    <row r="4" spans="1:19" s="128" customFormat="1" ht="24" x14ac:dyDescent="0.25">
      <c r="A4" s="122" t="s">
        <v>273</v>
      </c>
      <c r="B4" s="123" t="s">
        <v>435</v>
      </c>
      <c r="C4" s="122">
        <v>2</v>
      </c>
      <c r="D4" s="122">
        <v>5</v>
      </c>
      <c r="E4" s="122">
        <v>1</v>
      </c>
      <c r="F4" s="122">
        <v>3</v>
      </c>
      <c r="G4" s="122">
        <v>1</v>
      </c>
      <c r="H4" s="122">
        <v>1</v>
      </c>
      <c r="I4" s="129">
        <f t="shared" ref="I4:I16" si="0">SUM(C4:H4)/6</f>
        <v>2.1666666666666665</v>
      </c>
      <c r="J4" s="122">
        <v>2</v>
      </c>
      <c r="K4" s="122">
        <v>1</v>
      </c>
      <c r="L4" s="122">
        <v>2</v>
      </c>
      <c r="M4" s="122">
        <v>3</v>
      </c>
      <c r="N4" s="129">
        <f t="shared" ref="N4:N16" si="1">SUM(J4:M4)/4</f>
        <v>2</v>
      </c>
      <c r="O4" s="124">
        <f t="shared" ref="O4:O16" si="2">I4*N4</f>
        <v>4.333333333333333</v>
      </c>
      <c r="P4" s="125" t="str">
        <f t="shared" ref="P4:P16" si="3">IF(O4&lt;3, "basso","0")</f>
        <v>0</v>
      </c>
      <c r="Q4" s="126" t="str">
        <f>IF(AND(O4&gt;3, O4&lt;6),"medio", "0")</f>
        <v>medio</v>
      </c>
      <c r="R4" s="127" t="str">
        <f t="shared" ref="R4:R10" si="4">IF(O4&gt;6, "ALTO","0")</f>
        <v>0</v>
      </c>
      <c r="S4" s="77" t="s">
        <v>395</v>
      </c>
    </row>
    <row r="5" spans="1:19" s="128" customFormat="1" ht="45" customHeight="1" x14ac:dyDescent="0.25">
      <c r="A5" s="122" t="s">
        <v>274</v>
      </c>
      <c r="B5" s="123" t="s">
        <v>436</v>
      </c>
      <c r="C5" s="122">
        <v>2</v>
      </c>
      <c r="D5" s="122">
        <v>2</v>
      </c>
      <c r="E5" s="122">
        <v>1</v>
      </c>
      <c r="F5" s="122">
        <v>1</v>
      </c>
      <c r="G5" s="122">
        <v>1</v>
      </c>
      <c r="H5" s="122">
        <v>1</v>
      </c>
      <c r="I5" s="129">
        <f t="shared" si="0"/>
        <v>1.3333333333333333</v>
      </c>
      <c r="J5" s="122">
        <v>3</v>
      </c>
      <c r="K5" s="122">
        <v>1</v>
      </c>
      <c r="L5" s="122">
        <v>2</v>
      </c>
      <c r="M5" s="122">
        <v>3</v>
      </c>
      <c r="N5" s="129">
        <f t="shared" si="1"/>
        <v>2.25</v>
      </c>
      <c r="O5" s="124">
        <f t="shared" si="2"/>
        <v>3</v>
      </c>
      <c r="P5" s="125" t="str">
        <f t="shared" si="3"/>
        <v>0</v>
      </c>
      <c r="Q5" s="126" t="s">
        <v>437</v>
      </c>
      <c r="R5" s="127" t="str">
        <f t="shared" si="4"/>
        <v>0</v>
      </c>
      <c r="S5" s="77" t="s">
        <v>395</v>
      </c>
    </row>
    <row r="6" spans="1:19" s="128" customFormat="1" ht="33" customHeight="1" x14ac:dyDescent="0.25">
      <c r="A6" s="122" t="s">
        <v>275</v>
      </c>
      <c r="B6" s="123" t="s">
        <v>232</v>
      </c>
      <c r="C6" s="122">
        <v>5</v>
      </c>
      <c r="D6" s="122">
        <v>5</v>
      </c>
      <c r="E6" s="122">
        <v>1</v>
      </c>
      <c r="F6" s="122">
        <v>5</v>
      </c>
      <c r="G6" s="122">
        <v>1</v>
      </c>
      <c r="H6" s="122">
        <v>5</v>
      </c>
      <c r="I6" s="129">
        <f t="shared" si="0"/>
        <v>3.6666666666666665</v>
      </c>
      <c r="J6" s="122">
        <v>2</v>
      </c>
      <c r="K6" s="122">
        <v>1</v>
      </c>
      <c r="L6" s="122">
        <v>2</v>
      </c>
      <c r="M6" s="122">
        <v>5</v>
      </c>
      <c r="N6" s="129">
        <f t="shared" si="1"/>
        <v>2.5</v>
      </c>
      <c r="O6" s="124">
        <f t="shared" si="2"/>
        <v>9.1666666666666661</v>
      </c>
      <c r="P6" s="125" t="str">
        <f t="shared" si="3"/>
        <v>0</v>
      </c>
      <c r="Q6" s="126" t="str">
        <f t="shared" ref="Q6:Q16" si="5">IF(AND(O6&gt;3, O6&lt;6),"medio", "0")</f>
        <v>0</v>
      </c>
      <c r="R6" s="127" t="str">
        <f t="shared" si="4"/>
        <v>ALTO</v>
      </c>
      <c r="S6" s="77" t="s">
        <v>395</v>
      </c>
    </row>
    <row r="7" spans="1:19" s="128" customFormat="1" ht="51" customHeight="1" x14ac:dyDescent="0.25">
      <c r="A7" s="122" t="s">
        <v>276</v>
      </c>
      <c r="B7" s="123" t="s">
        <v>233</v>
      </c>
      <c r="C7" s="122">
        <v>5</v>
      </c>
      <c r="D7" s="122">
        <v>5</v>
      </c>
      <c r="E7" s="122">
        <v>3</v>
      </c>
      <c r="F7" s="122">
        <v>5</v>
      </c>
      <c r="G7" s="122">
        <v>1</v>
      </c>
      <c r="H7" s="122">
        <v>5</v>
      </c>
      <c r="I7" s="129">
        <f t="shared" si="0"/>
        <v>4</v>
      </c>
      <c r="J7" s="122">
        <v>3</v>
      </c>
      <c r="K7" s="122">
        <v>1</v>
      </c>
      <c r="L7" s="122">
        <v>1</v>
      </c>
      <c r="M7" s="122">
        <v>3</v>
      </c>
      <c r="N7" s="129">
        <f t="shared" si="1"/>
        <v>2</v>
      </c>
      <c r="O7" s="124">
        <f t="shared" si="2"/>
        <v>8</v>
      </c>
      <c r="P7" s="125" t="str">
        <f t="shared" si="3"/>
        <v>0</v>
      </c>
      <c r="Q7" s="126" t="str">
        <f t="shared" si="5"/>
        <v>0</v>
      </c>
      <c r="R7" s="127" t="str">
        <f t="shared" si="4"/>
        <v>ALTO</v>
      </c>
      <c r="S7" s="77" t="s">
        <v>395</v>
      </c>
    </row>
    <row r="8" spans="1:19" ht="33" customHeight="1" x14ac:dyDescent="0.2">
      <c r="A8" s="71" t="s">
        <v>277</v>
      </c>
      <c r="B8" s="72" t="s">
        <v>234</v>
      </c>
      <c r="C8" s="71">
        <v>2</v>
      </c>
      <c r="D8" s="71">
        <v>5</v>
      </c>
      <c r="E8" s="71">
        <v>1</v>
      </c>
      <c r="F8" s="71">
        <v>3</v>
      </c>
      <c r="G8" s="71">
        <v>1</v>
      </c>
      <c r="H8" s="71">
        <v>2</v>
      </c>
      <c r="I8" s="129">
        <f t="shared" si="0"/>
        <v>2.3333333333333335</v>
      </c>
      <c r="J8" s="71">
        <v>2</v>
      </c>
      <c r="K8" s="71">
        <v>1</v>
      </c>
      <c r="L8" s="71">
        <v>2</v>
      </c>
      <c r="M8" s="71">
        <v>3</v>
      </c>
      <c r="N8" s="129">
        <f t="shared" si="1"/>
        <v>2</v>
      </c>
      <c r="O8" s="73">
        <f t="shared" si="2"/>
        <v>4.666666666666667</v>
      </c>
      <c r="P8" s="74" t="str">
        <f t="shared" si="3"/>
        <v>0</v>
      </c>
      <c r="Q8" s="75" t="str">
        <f t="shared" si="5"/>
        <v>medio</v>
      </c>
      <c r="R8" s="76" t="str">
        <f t="shared" si="4"/>
        <v>0</v>
      </c>
      <c r="S8" s="77" t="s">
        <v>395</v>
      </c>
    </row>
    <row r="9" spans="1:19" ht="51" customHeight="1" x14ac:dyDescent="0.2">
      <c r="A9" s="71" t="s">
        <v>278</v>
      </c>
      <c r="B9" s="72" t="s">
        <v>235</v>
      </c>
      <c r="C9" s="71">
        <v>1</v>
      </c>
      <c r="D9" s="71">
        <v>5</v>
      </c>
      <c r="E9" s="71">
        <v>1</v>
      </c>
      <c r="F9" s="71">
        <v>3</v>
      </c>
      <c r="G9" s="71">
        <v>1</v>
      </c>
      <c r="H9" s="71">
        <v>2</v>
      </c>
      <c r="I9" s="129">
        <f t="shared" si="0"/>
        <v>2.1666666666666665</v>
      </c>
      <c r="J9" s="71">
        <v>2</v>
      </c>
      <c r="K9" s="71">
        <v>1</v>
      </c>
      <c r="L9" s="71">
        <v>2</v>
      </c>
      <c r="M9" s="71">
        <v>3</v>
      </c>
      <c r="N9" s="129">
        <f t="shared" si="1"/>
        <v>2</v>
      </c>
      <c r="O9" s="73">
        <f t="shared" si="2"/>
        <v>4.333333333333333</v>
      </c>
      <c r="P9" s="74" t="str">
        <f t="shared" si="3"/>
        <v>0</v>
      </c>
      <c r="Q9" s="75" t="str">
        <f t="shared" si="5"/>
        <v>medio</v>
      </c>
      <c r="R9" s="76" t="str">
        <f t="shared" si="4"/>
        <v>0</v>
      </c>
      <c r="S9" s="77" t="s">
        <v>395</v>
      </c>
    </row>
    <row r="10" spans="1:19" ht="30.75" customHeight="1" x14ac:dyDescent="0.2">
      <c r="A10" s="71" t="s">
        <v>279</v>
      </c>
      <c r="B10" s="71" t="s">
        <v>230</v>
      </c>
      <c r="C10" s="71">
        <v>2</v>
      </c>
      <c r="D10" s="71">
        <v>2</v>
      </c>
      <c r="E10" s="71">
        <v>1</v>
      </c>
      <c r="F10" s="71">
        <v>1</v>
      </c>
      <c r="G10" s="71">
        <v>1</v>
      </c>
      <c r="H10" s="71">
        <v>2</v>
      </c>
      <c r="I10" s="129">
        <f t="shared" si="0"/>
        <v>1.5</v>
      </c>
      <c r="J10" s="71">
        <v>2</v>
      </c>
      <c r="K10" s="71">
        <v>1</v>
      </c>
      <c r="L10" s="71">
        <v>0</v>
      </c>
      <c r="M10" s="71">
        <v>3</v>
      </c>
      <c r="N10" s="129">
        <f t="shared" si="1"/>
        <v>1.5</v>
      </c>
      <c r="O10" s="73">
        <f t="shared" si="2"/>
        <v>2.25</v>
      </c>
      <c r="P10" s="74" t="str">
        <f t="shared" si="3"/>
        <v>basso</v>
      </c>
      <c r="Q10" s="75" t="str">
        <f t="shared" si="5"/>
        <v>0</v>
      </c>
      <c r="R10" s="76" t="str">
        <f t="shared" si="4"/>
        <v>0</v>
      </c>
      <c r="S10" s="77"/>
    </row>
    <row r="11" spans="1:19" ht="51" customHeight="1" x14ac:dyDescent="0.2">
      <c r="A11" s="71" t="s">
        <v>280</v>
      </c>
      <c r="B11" s="72" t="s">
        <v>438</v>
      </c>
      <c r="C11" s="71">
        <v>1</v>
      </c>
      <c r="D11" s="71">
        <v>5</v>
      </c>
      <c r="E11" s="71">
        <v>3</v>
      </c>
      <c r="F11" s="71">
        <v>3</v>
      </c>
      <c r="G11" s="71">
        <v>5</v>
      </c>
      <c r="H11" s="71">
        <v>1</v>
      </c>
      <c r="I11" s="129">
        <f t="shared" si="0"/>
        <v>3</v>
      </c>
      <c r="J11" s="71">
        <v>2</v>
      </c>
      <c r="K11" s="71">
        <v>1</v>
      </c>
      <c r="L11" s="71">
        <v>2</v>
      </c>
      <c r="M11" s="71">
        <v>3</v>
      </c>
      <c r="N11" s="129">
        <f t="shared" si="1"/>
        <v>2</v>
      </c>
      <c r="O11" s="73">
        <f t="shared" si="2"/>
        <v>6</v>
      </c>
      <c r="P11" s="74" t="str">
        <f t="shared" si="3"/>
        <v>0</v>
      </c>
      <c r="Q11" s="75" t="str">
        <f t="shared" si="5"/>
        <v>0</v>
      </c>
      <c r="R11" s="76" t="s">
        <v>17</v>
      </c>
      <c r="S11" s="77" t="s">
        <v>392</v>
      </c>
    </row>
    <row r="12" spans="1:19" ht="51" customHeight="1" x14ac:dyDescent="0.2">
      <c r="A12" s="71" t="s">
        <v>281</v>
      </c>
      <c r="B12" s="72" t="s">
        <v>439</v>
      </c>
      <c r="C12" s="71">
        <v>2</v>
      </c>
      <c r="D12" s="71">
        <v>5</v>
      </c>
      <c r="E12" s="71">
        <v>1</v>
      </c>
      <c r="F12" s="71">
        <v>3</v>
      </c>
      <c r="G12" s="71">
        <v>1</v>
      </c>
      <c r="H12" s="71">
        <v>2</v>
      </c>
      <c r="I12" s="129">
        <f t="shared" si="0"/>
        <v>2.3333333333333335</v>
      </c>
      <c r="J12" s="71">
        <v>3</v>
      </c>
      <c r="K12" s="71">
        <v>1</v>
      </c>
      <c r="L12" s="71">
        <v>0</v>
      </c>
      <c r="M12" s="71">
        <v>2</v>
      </c>
      <c r="N12" s="129">
        <f t="shared" si="1"/>
        <v>1.5</v>
      </c>
      <c r="O12" s="73">
        <f t="shared" si="2"/>
        <v>3.5</v>
      </c>
      <c r="P12" s="74" t="str">
        <f t="shared" si="3"/>
        <v>0</v>
      </c>
      <c r="Q12" s="75" t="str">
        <f t="shared" si="5"/>
        <v>medio</v>
      </c>
      <c r="R12" s="76" t="str">
        <f>IF(O12&gt;6, "ALTO","0")</f>
        <v>0</v>
      </c>
      <c r="S12" s="77" t="s">
        <v>392</v>
      </c>
    </row>
    <row r="13" spans="1:19" ht="51" customHeight="1" x14ac:dyDescent="0.25">
      <c r="A13" s="71" t="s">
        <v>282</v>
      </c>
      <c r="B13" s="72" t="s">
        <v>231</v>
      </c>
      <c r="C13" s="71">
        <v>2</v>
      </c>
      <c r="D13" s="71">
        <v>5</v>
      </c>
      <c r="E13" s="71">
        <v>1</v>
      </c>
      <c r="F13" s="71">
        <v>3</v>
      </c>
      <c r="G13" s="71">
        <v>1</v>
      </c>
      <c r="H13" s="71">
        <v>4</v>
      </c>
      <c r="I13" s="129">
        <f t="shared" si="0"/>
        <v>2.6666666666666665</v>
      </c>
      <c r="J13" s="71">
        <v>3</v>
      </c>
      <c r="K13" s="71">
        <v>1</v>
      </c>
      <c r="L13" s="71">
        <v>0</v>
      </c>
      <c r="M13" s="71">
        <v>2</v>
      </c>
      <c r="N13" s="129">
        <f t="shared" si="1"/>
        <v>1.5</v>
      </c>
      <c r="O13" s="73">
        <f t="shared" si="2"/>
        <v>4</v>
      </c>
      <c r="P13" s="74" t="str">
        <f t="shared" si="3"/>
        <v>0</v>
      </c>
      <c r="Q13" s="75" t="str">
        <f t="shared" si="5"/>
        <v>medio</v>
      </c>
      <c r="R13" s="76" t="str">
        <f>IF(O13&gt;6, "ALTO","0")</f>
        <v>0</v>
      </c>
      <c r="S13" s="77" t="s">
        <v>395</v>
      </c>
    </row>
    <row r="14" spans="1:19" ht="33" customHeight="1" x14ac:dyDescent="0.25">
      <c r="A14" s="71" t="s">
        <v>283</v>
      </c>
      <c r="B14" s="72" t="s">
        <v>257</v>
      </c>
      <c r="C14" s="71">
        <v>1</v>
      </c>
      <c r="D14" s="71">
        <v>2</v>
      </c>
      <c r="E14" s="71">
        <v>1</v>
      </c>
      <c r="F14" s="71">
        <v>1</v>
      </c>
      <c r="G14" s="71">
        <v>1</v>
      </c>
      <c r="H14" s="71">
        <v>1</v>
      </c>
      <c r="I14" s="129">
        <f t="shared" si="0"/>
        <v>1.1666666666666667</v>
      </c>
      <c r="J14" s="71">
        <v>3</v>
      </c>
      <c r="K14" s="71">
        <v>1</v>
      </c>
      <c r="L14" s="71">
        <v>0</v>
      </c>
      <c r="M14" s="71">
        <v>2</v>
      </c>
      <c r="N14" s="129">
        <f t="shared" si="1"/>
        <v>1.5</v>
      </c>
      <c r="O14" s="73">
        <f t="shared" si="2"/>
        <v>1.75</v>
      </c>
      <c r="P14" s="74" t="str">
        <f t="shared" si="3"/>
        <v>basso</v>
      </c>
      <c r="Q14" s="75" t="str">
        <f t="shared" si="5"/>
        <v>0</v>
      </c>
      <c r="R14" s="76" t="str">
        <f>IF(O14&gt;6, "ALTO","0")</f>
        <v>0</v>
      </c>
      <c r="S14" s="77"/>
    </row>
    <row r="15" spans="1:19" ht="51" customHeight="1" x14ac:dyDescent="0.25">
      <c r="A15" s="71" t="s">
        <v>440</v>
      </c>
      <c r="B15" s="72" t="s">
        <v>441</v>
      </c>
      <c r="C15" s="71">
        <v>1</v>
      </c>
      <c r="D15" s="71">
        <v>2</v>
      </c>
      <c r="E15" s="71">
        <v>1</v>
      </c>
      <c r="F15" s="71">
        <v>1</v>
      </c>
      <c r="G15" s="71">
        <v>1</v>
      </c>
      <c r="H15" s="71">
        <v>4</v>
      </c>
      <c r="I15" s="129">
        <f t="shared" si="0"/>
        <v>1.6666666666666667</v>
      </c>
      <c r="J15" s="71">
        <v>5</v>
      </c>
      <c r="K15" s="71">
        <v>1</v>
      </c>
      <c r="L15" s="71">
        <v>0</v>
      </c>
      <c r="M15" s="71">
        <v>2</v>
      </c>
      <c r="N15" s="129">
        <f t="shared" si="1"/>
        <v>2</v>
      </c>
      <c r="O15" s="73">
        <f t="shared" si="2"/>
        <v>3.3333333333333335</v>
      </c>
      <c r="P15" s="74" t="str">
        <f t="shared" si="3"/>
        <v>0</v>
      </c>
      <c r="Q15" s="75" t="str">
        <f t="shared" si="5"/>
        <v>medio</v>
      </c>
      <c r="R15" s="76" t="str">
        <f>IF(O15&gt;6, "ALTO","0")</f>
        <v>0</v>
      </c>
      <c r="S15" s="77" t="s">
        <v>395</v>
      </c>
    </row>
    <row r="16" spans="1:19" ht="28.5" customHeight="1" x14ac:dyDescent="0.25">
      <c r="A16" s="71" t="s">
        <v>442</v>
      </c>
      <c r="B16" s="72" t="s">
        <v>443</v>
      </c>
      <c r="C16" s="71">
        <v>1</v>
      </c>
      <c r="D16" s="71">
        <v>5</v>
      </c>
      <c r="E16" s="71">
        <v>1</v>
      </c>
      <c r="F16" s="71">
        <v>1</v>
      </c>
      <c r="G16" s="71">
        <v>1</v>
      </c>
      <c r="H16" s="71">
        <v>1</v>
      </c>
      <c r="I16" s="129">
        <f t="shared" si="0"/>
        <v>1.6666666666666667</v>
      </c>
      <c r="J16" s="71">
        <v>1</v>
      </c>
      <c r="K16" s="71">
        <v>1</v>
      </c>
      <c r="L16" s="71">
        <v>0</v>
      </c>
      <c r="M16" s="71">
        <v>2</v>
      </c>
      <c r="N16" s="129">
        <f t="shared" si="1"/>
        <v>1</v>
      </c>
      <c r="O16" s="73">
        <f t="shared" si="2"/>
        <v>1.6666666666666667</v>
      </c>
      <c r="P16" s="74" t="str">
        <f t="shared" si="3"/>
        <v>basso</v>
      </c>
      <c r="Q16" s="75" t="str">
        <f t="shared" si="5"/>
        <v>0</v>
      </c>
      <c r="R16" s="76" t="str">
        <f>IF(O16&gt;6, "ALTO","0")</f>
        <v>0</v>
      </c>
      <c r="S16" s="77"/>
    </row>
    <row r="17" ht="18" customHeight="1" x14ac:dyDescent="0.25"/>
  </sheetData>
  <mergeCells count="5">
    <mergeCell ref="A2:B2"/>
    <mergeCell ref="C2:H2"/>
    <mergeCell ref="J2:M2"/>
    <mergeCell ref="O2:R2"/>
    <mergeCell ref="O3:R3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"/>
  <sheetViews>
    <sheetView workbookViewId="0">
      <selection activeCell="S8" sqref="S8"/>
    </sheetView>
  </sheetViews>
  <sheetFormatPr defaultColWidth="9.109375" defaultRowHeight="12" x14ac:dyDescent="0.25"/>
  <cols>
    <col min="1" max="1" width="10.33203125" style="12" bestFit="1" customWidth="1"/>
    <col min="2" max="2" width="33.109375" style="11" bestFit="1" customWidth="1"/>
    <col min="3" max="8" width="6.109375" style="11" customWidth="1"/>
    <col min="9" max="9" width="7.44140625" style="11" customWidth="1"/>
    <col min="10" max="13" width="6.5546875" style="11" customWidth="1"/>
    <col min="14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x14ac:dyDescent="0.25">
      <c r="A2" s="174" t="s">
        <v>496</v>
      </c>
      <c r="B2" s="174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s="25" customFormat="1" ht="40.200000000000003" customHeight="1" x14ac:dyDescent="0.25">
      <c r="A4" s="54" t="s">
        <v>285</v>
      </c>
      <c r="B4" s="60" t="s">
        <v>60</v>
      </c>
      <c r="C4" s="155" t="s">
        <v>656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21"/>
    </row>
    <row r="5" spans="1:19" s="25" customFormat="1" ht="57.6" customHeight="1" x14ac:dyDescent="0.25">
      <c r="A5" s="54" t="s">
        <v>286</v>
      </c>
      <c r="B5" s="60" t="s">
        <v>61</v>
      </c>
      <c r="C5" s="155" t="s">
        <v>657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  <c r="S5" s="121"/>
    </row>
    <row r="6" spans="1:19" s="25" customFormat="1" x14ac:dyDescent="0.25">
      <c r="A6" s="54" t="s">
        <v>287</v>
      </c>
      <c r="B6" s="60" t="s">
        <v>62</v>
      </c>
      <c r="C6" s="60">
        <v>1</v>
      </c>
      <c r="D6" s="60">
        <v>5</v>
      </c>
      <c r="E6" s="60">
        <v>1</v>
      </c>
      <c r="F6" s="60">
        <v>3</v>
      </c>
      <c r="G6" s="60">
        <v>1</v>
      </c>
      <c r="H6" s="60">
        <v>1</v>
      </c>
      <c r="I6" s="118">
        <f t="shared" ref="I6:I8" si="0">SUM(C6:H6)/6</f>
        <v>2</v>
      </c>
      <c r="J6" s="60">
        <v>1</v>
      </c>
      <c r="K6" s="60">
        <v>1</v>
      </c>
      <c r="L6" s="60">
        <v>0</v>
      </c>
      <c r="M6" s="60">
        <v>2</v>
      </c>
      <c r="N6" s="118">
        <f t="shared" ref="N6:N7" si="1">SUM(J6:M6)/4</f>
        <v>1</v>
      </c>
      <c r="O6" s="44">
        <f t="shared" ref="O6:O8" si="2">I6*N6</f>
        <v>2</v>
      </c>
      <c r="P6" s="45" t="str">
        <f t="shared" ref="P6:P8" si="3">IF(O6&lt;3, "basso","0")</f>
        <v>basso</v>
      </c>
      <c r="Q6" s="46" t="str">
        <f t="shared" ref="Q6:Q8" si="4">IF(AND(O6&gt;3, O6&lt;6),"medio", "0")</f>
        <v>0</v>
      </c>
      <c r="R6" s="47" t="str">
        <f t="shared" ref="R6:R8" si="5">IF(O6&gt;6, "ALTO","0")</f>
        <v>0</v>
      </c>
      <c r="S6" s="121"/>
    </row>
    <row r="7" spans="1:19" s="25" customFormat="1" x14ac:dyDescent="0.25">
      <c r="A7" s="54" t="s">
        <v>288</v>
      </c>
      <c r="B7" s="60" t="s">
        <v>64</v>
      </c>
      <c r="C7" s="60">
        <v>2</v>
      </c>
      <c r="D7" s="60">
        <v>5</v>
      </c>
      <c r="E7" s="60">
        <v>3</v>
      </c>
      <c r="F7" s="60">
        <v>5</v>
      </c>
      <c r="G7" s="60">
        <v>1</v>
      </c>
      <c r="H7" s="60">
        <v>2</v>
      </c>
      <c r="I7" s="118">
        <f t="shared" si="0"/>
        <v>3</v>
      </c>
      <c r="J7" s="60">
        <v>5</v>
      </c>
      <c r="K7" s="60">
        <v>1</v>
      </c>
      <c r="L7" s="60">
        <v>0</v>
      </c>
      <c r="M7" s="60">
        <v>5</v>
      </c>
      <c r="N7" s="118">
        <f t="shared" si="1"/>
        <v>2.75</v>
      </c>
      <c r="O7" s="44">
        <f t="shared" si="2"/>
        <v>8.25</v>
      </c>
      <c r="P7" s="45" t="str">
        <f t="shared" si="3"/>
        <v>0</v>
      </c>
      <c r="Q7" s="46" t="str">
        <f t="shared" si="4"/>
        <v>0</v>
      </c>
      <c r="R7" s="47" t="str">
        <f t="shared" si="5"/>
        <v>ALTO</v>
      </c>
      <c r="S7" s="121" t="s">
        <v>392</v>
      </c>
    </row>
    <row r="8" spans="1:19" s="25" customFormat="1" ht="16.5" customHeight="1" x14ac:dyDescent="0.25">
      <c r="A8" s="54" t="s">
        <v>289</v>
      </c>
      <c r="B8" s="60" t="s">
        <v>63</v>
      </c>
      <c r="C8" s="60">
        <v>4</v>
      </c>
      <c r="D8" s="60">
        <v>5</v>
      </c>
      <c r="E8" s="60">
        <v>1</v>
      </c>
      <c r="F8" s="60">
        <v>5</v>
      </c>
      <c r="G8" s="60">
        <v>1</v>
      </c>
      <c r="H8" s="60">
        <v>4</v>
      </c>
      <c r="I8" s="118">
        <f t="shared" si="0"/>
        <v>3.3333333333333335</v>
      </c>
      <c r="J8" s="60">
        <v>3</v>
      </c>
      <c r="K8" s="60">
        <v>1</v>
      </c>
      <c r="L8" s="60">
        <v>2</v>
      </c>
      <c r="M8" s="60">
        <v>4</v>
      </c>
      <c r="N8" s="118">
        <f>SUM(J8:M8)/4</f>
        <v>2.5</v>
      </c>
      <c r="O8" s="44">
        <f t="shared" si="2"/>
        <v>8.3333333333333339</v>
      </c>
      <c r="P8" s="45" t="str">
        <f t="shared" si="3"/>
        <v>0</v>
      </c>
      <c r="Q8" s="46" t="str">
        <f t="shared" si="4"/>
        <v>0</v>
      </c>
      <c r="R8" s="47" t="str">
        <f t="shared" si="5"/>
        <v>ALTO</v>
      </c>
      <c r="S8" s="121" t="s">
        <v>392</v>
      </c>
    </row>
  </sheetData>
  <mergeCells count="5">
    <mergeCell ref="O3:R3"/>
    <mergeCell ref="A2:B2"/>
    <mergeCell ref="O2:R2"/>
    <mergeCell ref="C4:R4"/>
    <mergeCell ref="C5:R5"/>
  </mergeCells>
  <pageMargins left="0" right="0" top="0" bottom="0" header="0" footer="0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"/>
  <sheetViews>
    <sheetView topLeftCell="A2" workbookViewId="0">
      <selection activeCell="S11" sqref="S11"/>
    </sheetView>
  </sheetViews>
  <sheetFormatPr defaultColWidth="9.109375" defaultRowHeight="12" x14ac:dyDescent="0.25"/>
  <cols>
    <col min="1" max="1" width="10.44140625" style="12" customWidth="1"/>
    <col min="2" max="2" width="26.5546875" style="11" customWidth="1"/>
    <col min="3" max="8" width="6.109375" style="11" customWidth="1"/>
    <col min="9" max="9" width="7.44140625" style="11" customWidth="1"/>
    <col min="10" max="13" width="6.5546875" style="11" customWidth="1"/>
    <col min="14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6.109375" style="11" customWidth="1"/>
    <col min="20" max="16384" width="9.109375" style="11"/>
  </cols>
  <sheetData>
    <row r="2" spans="1:19" x14ac:dyDescent="0.25">
      <c r="A2" s="159" t="s">
        <v>374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ht="60" x14ac:dyDescent="0.2">
      <c r="A4" s="104" t="s">
        <v>375</v>
      </c>
      <c r="B4" s="95" t="s">
        <v>385</v>
      </c>
      <c r="C4" s="49">
        <v>4</v>
      </c>
      <c r="D4" s="49">
        <v>2</v>
      </c>
      <c r="E4" s="49">
        <v>1</v>
      </c>
      <c r="F4" s="49">
        <v>1</v>
      </c>
      <c r="G4" s="49">
        <v>1</v>
      </c>
      <c r="H4" s="49">
        <v>1</v>
      </c>
      <c r="I4" s="48">
        <f>SUM(C4:H4)/6</f>
        <v>1.6666666666666667</v>
      </c>
      <c r="J4" s="49">
        <v>3</v>
      </c>
      <c r="K4" s="49">
        <v>1</v>
      </c>
      <c r="L4" s="49">
        <v>0</v>
      </c>
      <c r="M4" s="49">
        <v>3</v>
      </c>
      <c r="N4" s="48">
        <f t="shared" ref="N4:N9" si="0">SUM(J4:M4)/4</f>
        <v>1.75</v>
      </c>
      <c r="O4" s="50">
        <f>I4*N4</f>
        <v>2.916666666666667</v>
      </c>
      <c r="P4" s="51" t="str">
        <f t="shared" ref="P4:P6" si="1">IF(O4&lt;3, "basso","0")</f>
        <v>basso</v>
      </c>
      <c r="Q4" s="52" t="str">
        <f>IF(AND(O4&gt;3, O4&lt;6),"medio", "0")</f>
        <v>0</v>
      </c>
      <c r="R4" s="57" t="str">
        <f t="shared" ref="R4:R6" si="2">IF(O4&gt;6, "ALTO","0")</f>
        <v>0</v>
      </c>
      <c r="S4" s="42"/>
    </row>
    <row r="5" spans="1:19" ht="96" x14ac:dyDescent="0.2">
      <c r="A5" s="104" t="s">
        <v>376</v>
      </c>
      <c r="B5" s="95" t="s">
        <v>386</v>
      </c>
      <c r="C5" s="49">
        <v>4</v>
      </c>
      <c r="D5" s="49">
        <v>2</v>
      </c>
      <c r="E5" s="49">
        <v>1</v>
      </c>
      <c r="F5" s="49">
        <v>1</v>
      </c>
      <c r="G5" s="49">
        <v>1</v>
      </c>
      <c r="H5" s="49">
        <v>1</v>
      </c>
      <c r="I5" s="48">
        <f>SUM(C5:H5)/6</f>
        <v>1.6666666666666667</v>
      </c>
      <c r="J5" s="49">
        <v>3</v>
      </c>
      <c r="K5" s="49">
        <v>1</v>
      </c>
      <c r="L5" s="49">
        <v>0</v>
      </c>
      <c r="M5" s="49">
        <v>3</v>
      </c>
      <c r="N5" s="48">
        <f t="shared" si="0"/>
        <v>1.75</v>
      </c>
      <c r="O5" s="50">
        <f t="shared" ref="O5" si="3">I5*N5</f>
        <v>2.916666666666667</v>
      </c>
      <c r="P5" s="51" t="str">
        <f t="shared" si="1"/>
        <v>basso</v>
      </c>
      <c r="Q5" s="52" t="str">
        <f t="shared" ref="Q5:Q6" si="4">IF(AND(O5&gt;3, O5&lt;6),"medio", "0")</f>
        <v>0</v>
      </c>
      <c r="R5" s="57" t="str">
        <f t="shared" si="2"/>
        <v>0</v>
      </c>
      <c r="S5" s="42"/>
    </row>
    <row r="6" spans="1:19" s="25" customFormat="1" ht="36" x14ac:dyDescent="0.25">
      <c r="A6" s="54" t="s">
        <v>377</v>
      </c>
      <c r="B6" s="113" t="s">
        <v>381</v>
      </c>
      <c r="C6" s="60">
        <v>2</v>
      </c>
      <c r="D6" s="60">
        <v>5</v>
      </c>
      <c r="E6" s="60">
        <v>1</v>
      </c>
      <c r="F6" s="60">
        <v>5</v>
      </c>
      <c r="G6" s="60">
        <v>5</v>
      </c>
      <c r="H6" s="60">
        <v>2</v>
      </c>
      <c r="I6" s="118">
        <f t="shared" ref="I6:I12" si="5">SUM(C6:H6)/6</f>
        <v>3.3333333333333335</v>
      </c>
      <c r="J6" s="60">
        <v>3</v>
      </c>
      <c r="K6" s="60">
        <v>1</v>
      </c>
      <c r="L6" s="60">
        <v>0</v>
      </c>
      <c r="M6" s="60">
        <v>3</v>
      </c>
      <c r="N6" s="118">
        <f t="shared" si="0"/>
        <v>1.75</v>
      </c>
      <c r="O6" s="44">
        <f>I6*N6</f>
        <v>5.8333333333333339</v>
      </c>
      <c r="P6" s="45" t="str">
        <f t="shared" si="1"/>
        <v>0</v>
      </c>
      <c r="Q6" s="46" t="str">
        <f t="shared" si="4"/>
        <v>medio</v>
      </c>
      <c r="R6" s="47" t="str">
        <f t="shared" si="2"/>
        <v>0</v>
      </c>
      <c r="S6" s="42" t="s">
        <v>390</v>
      </c>
    </row>
    <row r="7" spans="1:19" s="25" customFormat="1" ht="24" x14ac:dyDescent="0.25">
      <c r="A7" s="54" t="s">
        <v>378</v>
      </c>
      <c r="B7" s="113" t="s">
        <v>557</v>
      </c>
      <c r="C7" s="60">
        <v>4</v>
      </c>
      <c r="D7" s="60">
        <v>2</v>
      </c>
      <c r="E7" s="60">
        <v>1</v>
      </c>
      <c r="F7" s="60">
        <v>1</v>
      </c>
      <c r="G7" s="60">
        <v>1</v>
      </c>
      <c r="H7" s="60">
        <v>5</v>
      </c>
      <c r="I7" s="118">
        <f t="shared" si="5"/>
        <v>2.3333333333333335</v>
      </c>
      <c r="J7" s="60">
        <v>1</v>
      </c>
      <c r="K7" s="60">
        <v>1</v>
      </c>
      <c r="L7" s="60">
        <v>1</v>
      </c>
      <c r="M7" s="60">
        <v>3</v>
      </c>
      <c r="N7" s="118">
        <f t="shared" si="0"/>
        <v>1.5</v>
      </c>
      <c r="O7" s="44">
        <f>I7*N7</f>
        <v>3.5</v>
      </c>
      <c r="P7" s="45" t="str">
        <f t="shared" ref="P7" si="6">IF(O7&lt;3, "basso","0")</f>
        <v>0</v>
      </c>
      <c r="Q7" s="46" t="str">
        <f t="shared" ref="Q7" si="7">IF(AND(O7&gt;3, O7&lt;6),"medio", "0")</f>
        <v>medio</v>
      </c>
      <c r="R7" s="47" t="str">
        <f t="shared" ref="R7" si="8">IF(O7&gt;6, "ALTO","0")</f>
        <v>0</v>
      </c>
      <c r="S7" s="42" t="s">
        <v>393</v>
      </c>
    </row>
    <row r="8" spans="1:19" s="25" customFormat="1" ht="60" x14ac:dyDescent="0.25">
      <c r="A8" s="54" t="s">
        <v>379</v>
      </c>
      <c r="B8" s="113" t="s">
        <v>617</v>
      </c>
      <c r="C8" s="60">
        <v>4</v>
      </c>
      <c r="D8" s="60">
        <v>2</v>
      </c>
      <c r="E8" s="60">
        <v>1</v>
      </c>
      <c r="F8" s="60">
        <v>1</v>
      </c>
      <c r="G8" s="60">
        <v>1</v>
      </c>
      <c r="H8" s="60">
        <v>5</v>
      </c>
      <c r="I8" s="118">
        <f t="shared" ref="I8" si="9">SUM(C8:H8)/6</f>
        <v>2.3333333333333335</v>
      </c>
      <c r="J8" s="60">
        <v>1</v>
      </c>
      <c r="K8" s="60">
        <v>1</v>
      </c>
      <c r="L8" s="60">
        <v>1</v>
      </c>
      <c r="M8" s="60">
        <v>3</v>
      </c>
      <c r="N8" s="118">
        <f t="shared" si="0"/>
        <v>1.5</v>
      </c>
      <c r="O8" s="44">
        <f>I8*N8</f>
        <v>3.5</v>
      </c>
      <c r="P8" s="45" t="str">
        <f t="shared" ref="P8" si="10">IF(O8&lt;3, "basso","0")</f>
        <v>0</v>
      </c>
      <c r="Q8" s="46" t="str">
        <f t="shared" ref="Q8" si="11">IF(AND(O8&gt;3, O8&lt;6),"medio", "0")</f>
        <v>medio</v>
      </c>
      <c r="R8" s="47" t="str">
        <f t="shared" ref="R8" si="12">IF(O8&gt;6, "ALTO","0")</f>
        <v>0</v>
      </c>
      <c r="S8" s="42" t="s">
        <v>393</v>
      </c>
    </row>
    <row r="9" spans="1:19" s="25" customFormat="1" x14ac:dyDescent="0.25">
      <c r="A9" s="54" t="s">
        <v>380</v>
      </c>
      <c r="B9" s="113" t="s">
        <v>45</v>
      </c>
      <c r="C9" s="60">
        <v>4</v>
      </c>
      <c r="D9" s="60">
        <v>5</v>
      </c>
      <c r="E9" s="60">
        <v>1</v>
      </c>
      <c r="F9" s="60">
        <v>5</v>
      </c>
      <c r="G9" s="60">
        <v>5</v>
      </c>
      <c r="H9" s="60">
        <v>3</v>
      </c>
      <c r="I9" s="118">
        <f>SUM(C9:H9)/6</f>
        <v>3.8333333333333335</v>
      </c>
      <c r="J9" s="60">
        <v>2</v>
      </c>
      <c r="K9" s="60">
        <v>1</v>
      </c>
      <c r="L9" s="60">
        <v>2</v>
      </c>
      <c r="M9" s="60">
        <v>5</v>
      </c>
      <c r="N9" s="118">
        <f t="shared" si="0"/>
        <v>2.5</v>
      </c>
      <c r="O9" s="44">
        <f>I9*N9</f>
        <v>9.5833333333333339</v>
      </c>
      <c r="P9" s="45" t="str">
        <f>IF(O9&lt;3, "basso","0")</f>
        <v>0</v>
      </c>
      <c r="Q9" s="46" t="str">
        <f>IF(AND(O9&gt;3, O9&lt;6),"medio", "0")</f>
        <v>0</v>
      </c>
      <c r="R9" s="102" t="str">
        <f>IF(O9&gt;6, "ALTO","0")</f>
        <v>ALTO</v>
      </c>
      <c r="S9" s="42" t="s">
        <v>390</v>
      </c>
    </row>
    <row r="10" spans="1:19" ht="24" x14ac:dyDescent="0.25">
      <c r="A10" s="104" t="s">
        <v>559</v>
      </c>
      <c r="B10" s="95" t="s">
        <v>382</v>
      </c>
      <c r="C10" s="49">
        <v>4</v>
      </c>
      <c r="D10" s="49">
        <v>2</v>
      </c>
      <c r="E10" s="49">
        <v>1</v>
      </c>
      <c r="F10" s="49">
        <v>1</v>
      </c>
      <c r="G10" s="49">
        <v>1</v>
      </c>
      <c r="H10" s="49">
        <v>1</v>
      </c>
      <c r="I10" s="48">
        <f t="shared" si="5"/>
        <v>1.6666666666666667</v>
      </c>
      <c r="J10" s="49">
        <v>3</v>
      </c>
      <c r="K10" s="49">
        <v>1</v>
      </c>
      <c r="L10" s="49">
        <v>0</v>
      </c>
      <c r="M10" s="49">
        <v>3</v>
      </c>
      <c r="N10" s="48">
        <f t="shared" ref="N10:N12" si="13">SUM(J10:M10)/4</f>
        <v>1.75</v>
      </c>
      <c r="O10" s="50">
        <f t="shared" ref="O10:O12" si="14">I10*N10</f>
        <v>2.916666666666667</v>
      </c>
      <c r="P10" s="51" t="str">
        <f t="shared" ref="P10:P12" si="15">IF(O10&lt;3, "basso","0")</f>
        <v>basso</v>
      </c>
      <c r="Q10" s="52" t="str">
        <f t="shared" ref="Q10:Q12" si="16">IF(AND(O10&gt;3, O10&lt;6),"medio", "0")</f>
        <v>0</v>
      </c>
      <c r="R10" s="57" t="str">
        <f t="shared" ref="R10:R12" si="17">IF(O10&gt;6, "ALTO","0")</f>
        <v>0</v>
      </c>
      <c r="S10" s="42"/>
    </row>
    <row r="11" spans="1:19" ht="24" x14ac:dyDescent="0.25">
      <c r="A11" s="104" t="s">
        <v>560</v>
      </c>
      <c r="B11" s="95" t="s">
        <v>383</v>
      </c>
      <c r="C11" s="49">
        <v>4</v>
      </c>
      <c r="D11" s="49">
        <v>2</v>
      </c>
      <c r="E11" s="49">
        <v>1</v>
      </c>
      <c r="F11" s="49">
        <v>1</v>
      </c>
      <c r="G11" s="49">
        <v>1</v>
      </c>
      <c r="H11" s="49">
        <v>1</v>
      </c>
      <c r="I11" s="48">
        <f t="shared" si="5"/>
        <v>1.6666666666666667</v>
      </c>
      <c r="J11" s="49">
        <v>3</v>
      </c>
      <c r="K11" s="49">
        <v>1</v>
      </c>
      <c r="L11" s="49">
        <v>0</v>
      </c>
      <c r="M11" s="49">
        <v>3</v>
      </c>
      <c r="N11" s="48">
        <f t="shared" si="13"/>
        <v>1.75</v>
      </c>
      <c r="O11" s="50">
        <f t="shared" si="14"/>
        <v>2.916666666666667</v>
      </c>
      <c r="P11" s="51" t="str">
        <f t="shared" si="15"/>
        <v>basso</v>
      </c>
      <c r="Q11" s="52" t="str">
        <f t="shared" si="16"/>
        <v>0</v>
      </c>
      <c r="R11" s="57" t="str">
        <f t="shared" si="17"/>
        <v>0</v>
      </c>
      <c r="S11" s="42"/>
    </row>
    <row r="12" spans="1:19" ht="24" x14ac:dyDescent="0.2">
      <c r="A12" s="104" t="s">
        <v>561</v>
      </c>
      <c r="B12" s="95" t="s">
        <v>384</v>
      </c>
      <c r="C12" s="49">
        <v>4</v>
      </c>
      <c r="D12" s="49">
        <v>2</v>
      </c>
      <c r="E12" s="49">
        <v>1</v>
      </c>
      <c r="F12" s="49">
        <v>1</v>
      </c>
      <c r="G12" s="49">
        <v>1</v>
      </c>
      <c r="H12" s="49">
        <v>1</v>
      </c>
      <c r="I12" s="48">
        <f t="shared" si="5"/>
        <v>1.6666666666666667</v>
      </c>
      <c r="J12" s="49">
        <v>3</v>
      </c>
      <c r="K12" s="49">
        <v>1</v>
      </c>
      <c r="L12" s="49">
        <v>0</v>
      </c>
      <c r="M12" s="49">
        <v>3</v>
      </c>
      <c r="N12" s="48">
        <f t="shared" si="13"/>
        <v>1.75</v>
      </c>
      <c r="O12" s="50">
        <f t="shared" si="14"/>
        <v>2.916666666666667</v>
      </c>
      <c r="P12" s="51" t="str">
        <f t="shared" si="15"/>
        <v>basso</v>
      </c>
      <c r="Q12" s="52" t="str">
        <f t="shared" si="16"/>
        <v>0</v>
      </c>
      <c r="R12" s="57" t="str">
        <f t="shared" si="17"/>
        <v>0</v>
      </c>
      <c r="S12" s="42"/>
    </row>
  </sheetData>
  <mergeCells count="3">
    <mergeCell ref="A2:B2"/>
    <mergeCell ref="O3:R3"/>
    <mergeCell ref="O2:R2"/>
  </mergeCells>
  <pageMargins left="0" right="0" top="0" bottom="0" header="0" footer="0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"/>
  <sheetViews>
    <sheetView workbookViewId="0">
      <selection activeCell="F18" sqref="F18"/>
    </sheetView>
  </sheetViews>
  <sheetFormatPr defaultColWidth="9.109375" defaultRowHeight="12" x14ac:dyDescent="0.25"/>
  <cols>
    <col min="1" max="1" width="10.33203125" style="12" bestFit="1" customWidth="1"/>
    <col min="2" max="2" width="33.88671875" style="11" bestFit="1" customWidth="1"/>
    <col min="3" max="8" width="6.33203125" style="11" customWidth="1"/>
    <col min="9" max="9" width="7.44140625" style="11" customWidth="1"/>
    <col min="10" max="13" width="5.44140625" style="11" customWidth="1"/>
    <col min="14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4.5546875" style="11" customWidth="1"/>
    <col min="20" max="16384" width="9.109375" style="11"/>
  </cols>
  <sheetData>
    <row r="2" spans="1:19" ht="31.5" customHeight="1" x14ac:dyDescent="0.25">
      <c r="A2" s="159" t="s">
        <v>416</v>
      </c>
      <c r="B2" s="159"/>
      <c r="C2" s="58" t="s">
        <v>9</v>
      </c>
      <c r="D2" s="58"/>
      <c r="E2" s="58"/>
      <c r="F2" s="58"/>
      <c r="G2" s="58"/>
      <c r="H2" s="58"/>
      <c r="I2" s="58"/>
      <c r="J2" s="59" t="s">
        <v>5</v>
      </c>
      <c r="K2" s="59"/>
      <c r="L2" s="59"/>
      <c r="M2" s="59"/>
      <c r="N2" s="59"/>
      <c r="O2" s="175"/>
      <c r="P2" s="175"/>
      <c r="Q2" s="175"/>
      <c r="R2" s="175"/>
      <c r="S2" s="49"/>
    </row>
    <row r="3" spans="1:19" ht="60" x14ac:dyDescent="0.25">
      <c r="A3" s="37" t="s">
        <v>269</v>
      </c>
      <c r="B3" s="38" t="s">
        <v>268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43</v>
      </c>
      <c r="I3" s="40" t="s">
        <v>10</v>
      </c>
      <c r="J3" s="41" t="s">
        <v>6</v>
      </c>
      <c r="K3" s="41" t="s">
        <v>7</v>
      </c>
      <c r="L3" s="41" t="s">
        <v>8</v>
      </c>
      <c r="M3" s="41" t="s">
        <v>14</v>
      </c>
      <c r="N3" s="40" t="s">
        <v>11</v>
      </c>
      <c r="O3" s="158" t="s">
        <v>26</v>
      </c>
      <c r="P3" s="158"/>
      <c r="Q3" s="158"/>
      <c r="R3" s="158"/>
      <c r="S3" s="42" t="s">
        <v>394</v>
      </c>
    </row>
    <row r="4" spans="1:19" ht="24" x14ac:dyDescent="0.2">
      <c r="A4" s="62" t="s">
        <v>418</v>
      </c>
      <c r="B4" s="95" t="s">
        <v>65</v>
      </c>
      <c r="C4" s="49">
        <v>2</v>
      </c>
      <c r="D4" s="49">
        <v>2</v>
      </c>
      <c r="E4" s="49">
        <v>1</v>
      </c>
      <c r="F4" s="49">
        <v>1</v>
      </c>
      <c r="G4" s="49">
        <v>1</v>
      </c>
      <c r="H4" s="49">
        <v>2</v>
      </c>
      <c r="I4" s="48">
        <f>SUM(C4:H4)/6</f>
        <v>1.5</v>
      </c>
      <c r="J4" s="49">
        <v>1</v>
      </c>
      <c r="K4" s="49">
        <v>1</v>
      </c>
      <c r="L4" s="49">
        <v>0</v>
      </c>
      <c r="M4" s="49">
        <v>3</v>
      </c>
      <c r="N4" s="48">
        <f>SUM(J4:M4)/4</f>
        <v>1.25</v>
      </c>
      <c r="O4" s="50">
        <f>I4*N4</f>
        <v>1.875</v>
      </c>
      <c r="P4" s="51" t="str">
        <f t="shared" ref="P4" si="0">IF(O4&lt;3, "basso","0")</f>
        <v>basso</v>
      </c>
      <c r="Q4" s="52" t="str">
        <f>IF(AND(O4&gt;3, O4&lt;6),"medio", "0")</f>
        <v>0</v>
      </c>
      <c r="R4" s="57" t="str">
        <f t="shared" ref="R4" si="1">IF(O4&gt;6, "ALTO","0")</f>
        <v>0</v>
      </c>
      <c r="S4" s="42"/>
    </row>
    <row r="5" spans="1:19" s="25" customFormat="1" ht="24" x14ac:dyDescent="0.25">
      <c r="A5" s="54" t="s">
        <v>419</v>
      </c>
      <c r="B5" s="113" t="s">
        <v>266</v>
      </c>
      <c r="C5" s="60">
        <v>5</v>
      </c>
      <c r="D5" s="60">
        <v>2</v>
      </c>
      <c r="E5" s="60">
        <v>1</v>
      </c>
      <c r="F5" s="60">
        <v>1</v>
      </c>
      <c r="G5" s="60">
        <v>1</v>
      </c>
      <c r="H5" s="60">
        <v>5</v>
      </c>
      <c r="I5" s="118">
        <f t="shared" ref="I5:I6" si="2">SUM(C5:H5)/6</f>
        <v>2.5</v>
      </c>
      <c r="J5" s="60">
        <v>3</v>
      </c>
      <c r="K5" s="60">
        <v>1</v>
      </c>
      <c r="L5" s="60">
        <v>1</v>
      </c>
      <c r="M5" s="60">
        <v>5</v>
      </c>
      <c r="N5" s="118">
        <f t="shared" ref="N5:N6" si="3">SUM(J5:M5)/4</f>
        <v>2.5</v>
      </c>
      <c r="O5" s="44">
        <f t="shared" ref="O5:O6" si="4">I5*N5</f>
        <v>6.25</v>
      </c>
      <c r="P5" s="45" t="str">
        <f t="shared" ref="P5:P6" si="5">IF(O5&lt;3, "basso","0")</f>
        <v>0</v>
      </c>
      <c r="Q5" s="46" t="str">
        <f t="shared" ref="Q5:Q6" si="6">IF(AND(O5&gt;3, O5&lt;6),"medio", "0")</f>
        <v>0</v>
      </c>
      <c r="R5" s="47" t="str">
        <f t="shared" ref="R5:R6" si="7">IF(O5&gt;6, "ALTO","0")</f>
        <v>ALTO</v>
      </c>
      <c r="S5" s="121" t="s">
        <v>400</v>
      </c>
    </row>
    <row r="6" spans="1:19" s="25" customFormat="1" ht="24" x14ac:dyDescent="0.25">
      <c r="A6" s="54" t="s">
        <v>420</v>
      </c>
      <c r="B6" s="113" t="s">
        <v>505</v>
      </c>
      <c r="C6" s="60">
        <v>4</v>
      </c>
      <c r="D6" s="60">
        <v>5</v>
      </c>
      <c r="E6" s="60">
        <v>1</v>
      </c>
      <c r="F6" s="60">
        <v>3</v>
      </c>
      <c r="G6" s="60">
        <v>1</v>
      </c>
      <c r="H6" s="60">
        <v>4</v>
      </c>
      <c r="I6" s="118">
        <f t="shared" si="2"/>
        <v>3</v>
      </c>
      <c r="J6" s="60">
        <v>4</v>
      </c>
      <c r="K6" s="60">
        <v>1</v>
      </c>
      <c r="L6" s="60">
        <v>0</v>
      </c>
      <c r="M6" s="60">
        <v>5</v>
      </c>
      <c r="N6" s="118">
        <f t="shared" si="3"/>
        <v>2.5</v>
      </c>
      <c r="O6" s="44">
        <f t="shared" si="4"/>
        <v>7.5</v>
      </c>
      <c r="P6" s="45" t="str">
        <f t="shared" si="5"/>
        <v>0</v>
      </c>
      <c r="Q6" s="46" t="str">
        <f t="shared" si="6"/>
        <v>0</v>
      </c>
      <c r="R6" s="47" t="str">
        <f t="shared" si="7"/>
        <v>ALTO</v>
      </c>
      <c r="S6" s="121" t="s">
        <v>400</v>
      </c>
    </row>
    <row r="7" spans="1:19" s="25" customFormat="1" ht="36" x14ac:dyDescent="0.25">
      <c r="A7" s="54" t="s">
        <v>421</v>
      </c>
      <c r="B7" s="113" t="s">
        <v>424</v>
      </c>
      <c r="C7" s="54">
        <v>4</v>
      </c>
      <c r="D7" s="54">
        <v>2</v>
      </c>
      <c r="E7" s="54">
        <v>1</v>
      </c>
      <c r="F7" s="54">
        <v>1</v>
      </c>
      <c r="G7" s="54">
        <v>1</v>
      </c>
      <c r="H7" s="54">
        <v>2</v>
      </c>
      <c r="I7" s="118">
        <f>SUM(C7:H7)/6</f>
        <v>1.8333333333333333</v>
      </c>
      <c r="J7" s="54">
        <v>5</v>
      </c>
      <c r="K7" s="54">
        <v>1</v>
      </c>
      <c r="L7" s="54">
        <v>0</v>
      </c>
      <c r="M7" s="54">
        <v>5</v>
      </c>
      <c r="N7" s="118">
        <f>SUM(J7:M7)/4</f>
        <v>2.75</v>
      </c>
      <c r="O7" s="44">
        <f>I7*N7</f>
        <v>5.0416666666666661</v>
      </c>
      <c r="P7" s="45" t="str">
        <f>IF(O7&lt;3, "basso","0")</f>
        <v>0</v>
      </c>
      <c r="Q7" s="46" t="str">
        <f>IF(AND(O7&gt;3, O7&lt;6),"medio", "0")</f>
        <v>medio</v>
      </c>
      <c r="R7" s="47" t="str">
        <f>IF(O7&gt;6, "ALTO","0")</f>
        <v>0</v>
      </c>
      <c r="S7" s="121" t="s">
        <v>237</v>
      </c>
    </row>
    <row r="8" spans="1:19" s="25" customFormat="1" x14ac:dyDescent="0.25">
      <c r="A8" s="54" t="s">
        <v>422</v>
      </c>
      <c r="B8" s="113" t="s">
        <v>417</v>
      </c>
      <c r="C8" s="54">
        <v>2</v>
      </c>
      <c r="D8" s="54">
        <v>2</v>
      </c>
      <c r="E8" s="54">
        <v>1</v>
      </c>
      <c r="F8" s="54">
        <v>1</v>
      </c>
      <c r="G8" s="54">
        <v>1</v>
      </c>
      <c r="H8" s="54">
        <v>3</v>
      </c>
      <c r="I8" s="118">
        <f>SUM(C8:H8)/6</f>
        <v>1.6666666666666667</v>
      </c>
      <c r="J8" s="54">
        <v>5</v>
      </c>
      <c r="K8" s="54">
        <v>1</v>
      </c>
      <c r="L8" s="54">
        <v>1</v>
      </c>
      <c r="M8" s="54">
        <v>3</v>
      </c>
      <c r="N8" s="118">
        <f>SUM(J8:M8)/4</f>
        <v>2.5</v>
      </c>
      <c r="O8" s="44">
        <f>I8*N8</f>
        <v>4.166666666666667</v>
      </c>
      <c r="P8" s="45" t="str">
        <f>IF(O8&lt;3, "basso","0")</f>
        <v>0</v>
      </c>
      <c r="Q8" s="46" t="str">
        <f>IF(AND(O8&gt;3, O8&lt;6),"medio", "0")</f>
        <v>medio</v>
      </c>
      <c r="R8" s="47" t="str">
        <f>IF(O8&gt;6, "ALTO","0")</f>
        <v>0</v>
      </c>
      <c r="S8" s="121" t="s">
        <v>400</v>
      </c>
    </row>
    <row r="9" spans="1:19" s="25" customFormat="1" x14ac:dyDescent="0.25">
      <c r="A9" s="54" t="s">
        <v>506</v>
      </c>
      <c r="B9" s="60" t="s">
        <v>66</v>
      </c>
      <c r="C9" s="60">
        <v>2</v>
      </c>
      <c r="D9" s="60">
        <v>2</v>
      </c>
      <c r="E9" s="60">
        <v>1</v>
      </c>
      <c r="F9" s="60">
        <v>1</v>
      </c>
      <c r="G9" s="60">
        <v>1</v>
      </c>
      <c r="H9" s="60">
        <v>2</v>
      </c>
      <c r="I9" s="118">
        <f t="shared" ref="I9:I16" si="8">SUM(C9:H9)/6</f>
        <v>1.5</v>
      </c>
      <c r="J9" s="60">
        <v>2</v>
      </c>
      <c r="K9" s="60">
        <v>1</v>
      </c>
      <c r="L9" s="60">
        <v>0</v>
      </c>
      <c r="M9" s="60">
        <v>4</v>
      </c>
      <c r="N9" s="118">
        <f t="shared" ref="N9:N16" si="9">SUM(J9:M9)/4</f>
        <v>1.75</v>
      </c>
      <c r="O9" s="44">
        <f t="shared" ref="O9:O16" si="10">I9*N9</f>
        <v>2.625</v>
      </c>
      <c r="P9" s="45" t="str">
        <f t="shared" ref="P9:P16" si="11">IF(O9&lt;3, "basso","0")</f>
        <v>basso</v>
      </c>
      <c r="Q9" s="46" t="str">
        <f t="shared" ref="Q9:Q16" si="12">IF(AND(O9&gt;3, O9&lt;6),"medio", "0")</f>
        <v>0</v>
      </c>
      <c r="R9" s="47" t="str">
        <f t="shared" ref="R9:R14" si="13">IF(O9&gt;6, "ALTO","0")</f>
        <v>0</v>
      </c>
      <c r="S9" s="121"/>
    </row>
    <row r="10" spans="1:19" s="25" customFormat="1" x14ac:dyDescent="0.25">
      <c r="A10" s="54" t="s">
        <v>507</v>
      </c>
      <c r="B10" s="60" t="s">
        <v>67</v>
      </c>
      <c r="C10" s="60">
        <v>2</v>
      </c>
      <c r="D10" s="60">
        <v>2</v>
      </c>
      <c r="E10" s="60">
        <v>1</v>
      </c>
      <c r="F10" s="60">
        <v>1</v>
      </c>
      <c r="G10" s="60">
        <v>1</v>
      </c>
      <c r="H10" s="60">
        <v>2</v>
      </c>
      <c r="I10" s="118">
        <f t="shared" si="8"/>
        <v>1.5</v>
      </c>
      <c r="J10" s="60">
        <v>2</v>
      </c>
      <c r="K10" s="60">
        <v>1</v>
      </c>
      <c r="L10" s="60">
        <v>0</v>
      </c>
      <c r="M10" s="60">
        <v>3</v>
      </c>
      <c r="N10" s="118">
        <f t="shared" si="9"/>
        <v>1.5</v>
      </c>
      <c r="O10" s="44">
        <f t="shared" si="10"/>
        <v>2.25</v>
      </c>
      <c r="P10" s="45" t="str">
        <f t="shared" si="11"/>
        <v>basso</v>
      </c>
      <c r="Q10" s="46" t="str">
        <f t="shared" si="12"/>
        <v>0</v>
      </c>
      <c r="R10" s="47" t="str">
        <f t="shared" si="13"/>
        <v>0</v>
      </c>
      <c r="S10" s="121"/>
    </row>
    <row r="11" spans="1:19" s="25" customFormat="1" x14ac:dyDescent="0.25">
      <c r="A11" s="54" t="s">
        <v>508</v>
      </c>
      <c r="B11" s="60" t="s">
        <v>68</v>
      </c>
      <c r="C11" s="60">
        <v>1</v>
      </c>
      <c r="D11" s="60">
        <v>2</v>
      </c>
      <c r="E11" s="60">
        <v>3</v>
      </c>
      <c r="F11" s="60">
        <v>3</v>
      </c>
      <c r="G11" s="60">
        <v>1</v>
      </c>
      <c r="H11" s="60">
        <v>4</v>
      </c>
      <c r="I11" s="118">
        <f t="shared" si="8"/>
        <v>2.3333333333333335</v>
      </c>
      <c r="J11" s="60">
        <v>1</v>
      </c>
      <c r="K11" s="60">
        <v>1</v>
      </c>
      <c r="L11" s="60">
        <v>0</v>
      </c>
      <c r="M11" s="60">
        <v>1</v>
      </c>
      <c r="N11" s="118">
        <f t="shared" si="9"/>
        <v>0.75</v>
      </c>
      <c r="O11" s="44">
        <f t="shared" si="10"/>
        <v>1.75</v>
      </c>
      <c r="P11" s="45" t="str">
        <f t="shared" si="11"/>
        <v>basso</v>
      </c>
      <c r="Q11" s="46" t="str">
        <f t="shared" si="12"/>
        <v>0</v>
      </c>
      <c r="R11" s="47" t="str">
        <f t="shared" si="13"/>
        <v>0</v>
      </c>
      <c r="S11" s="121"/>
    </row>
    <row r="12" spans="1:19" s="25" customFormat="1" x14ac:dyDescent="0.25">
      <c r="A12" s="54" t="s">
        <v>509</v>
      </c>
      <c r="B12" s="60" t="s">
        <v>69</v>
      </c>
      <c r="C12" s="60">
        <v>1</v>
      </c>
      <c r="D12" s="60">
        <v>2</v>
      </c>
      <c r="E12" s="60">
        <v>1</v>
      </c>
      <c r="F12" s="60">
        <v>1</v>
      </c>
      <c r="G12" s="60">
        <v>1</v>
      </c>
      <c r="H12" s="60">
        <v>2</v>
      </c>
      <c r="I12" s="118">
        <f t="shared" si="8"/>
        <v>1.3333333333333333</v>
      </c>
      <c r="J12" s="60">
        <v>1</v>
      </c>
      <c r="K12" s="60">
        <v>1</v>
      </c>
      <c r="L12" s="60">
        <v>0</v>
      </c>
      <c r="M12" s="60">
        <v>1</v>
      </c>
      <c r="N12" s="118">
        <f>SUM(J12:M12)/4</f>
        <v>0.75</v>
      </c>
      <c r="O12" s="44">
        <f t="shared" si="10"/>
        <v>1</v>
      </c>
      <c r="P12" s="45" t="str">
        <f t="shared" si="11"/>
        <v>basso</v>
      </c>
      <c r="Q12" s="46" t="str">
        <f t="shared" si="12"/>
        <v>0</v>
      </c>
      <c r="R12" s="47" t="str">
        <f t="shared" si="13"/>
        <v>0</v>
      </c>
      <c r="S12" s="121"/>
    </row>
    <row r="13" spans="1:19" s="25" customFormat="1" x14ac:dyDescent="0.25">
      <c r="A13" s="54" t="s">
        <v>510</v>
      </c>
      <c r="B13" s="60" t="s">
        <v>70</v>
      </c>
      <c r="C13" s="60">
        <v>1</v>
      </c>
      <c r="D13" s="60">
        <v>2</v>
      </c>
      <c r="E13" s="60">
        <v>1</v>
      </c>
      <c r="F13" s="60">
        <v>1</v>
      </c>
      <c r="G13" s="60">
        <v>1</v>
      </c>
      <c r="H13" s="60">
        <v>2</v>
      </c>
      <c r="I13" s="118">
        <f t="shared" si="8"/>
        <v>1.3333333333333333</v>
      </c>
      <c r="J13" s="60">
        <v>1</v>
      </c>
      <c r="K13" s="60">
        <v>1</v>
      </c>
      <c r="L13" s="60">
        <v>0</v>
      </c>
      <c r="M13" s="60">
        <v>1</v>
      </c>
      <c r="N13" s="118">
        <f>SUM(J13:M13)/4</f>
        <v>0.75</v>
      </c>
      <c r="O13" s="44">
        <f>I13*N13</f>
        <v>1</v>
      </c>
      <c r="P13" s="45" t="str">
        <f t="shared" si="11"/>
        <v>basso</v>
      </c>
      <c r="Q13" s="46" t="str">
        <f t="shared" si="12"/>
        <v>0</v>
      </c>
      <c r="R13" s="47" t="str">
        <f t="shared" si="13"/>
        <v>0</v>
      </c>
      <c r="S13" s="121"/>
    </row>
    <row r="14" spans="1:19" s="25" customFormat="1" x14ac:dyDescent="0.25">
      <c r="A14" s="54" t="s">
        <v>511</v>
      </c>
      <c r="B14" s="60" t="s">
        <v>267</v>
      </c>
      <c r="C14" s="60">
        <v>5</v>
      </c>
      <c r="D14" s="60">
        <v>5</v>
      </c>
      <c r="E14" s="60">
        <v>1</v>
      </c>
      <c r="F14" s="60">
        <v>5</v>
      </c>
      <c r="G14" s="60">
        <v>5</v>
      </c>
      <c r="H14" s="60">
        <v>5</v>
      </c>
      <c r="I14" s="118">
        <f t="shared" si="8"/>
        <v>4.333333333333333</v>
      </c>
      <c r="J14" s="60">
        <v>3</v>
      </c>
      <c r="K14" s="60">
        <v>1</v>
      </c>
      <c r="L14" s="60">
        <v>2</v>
      </c>
      <c r="M14" s="60">
        <v>5</v>
      </c>
      <c r="N14" s="118">
        <f t="shared" si="9"/>
        <v>2.75</v>
      </c>
      <c r="O14" s="44">
        <f t="shared" si="10"/>
        <v>11.916666666666666</v>
      </c>
      <c r="P14" s="45" t="str">
        <f t="shared" si="11"/>
        <v>0</v>
      </c>
      <c r="Q14" s="46" t="str">
        <f t="shared" si="12"/>
        <v>0</v>
      </c>
      <c r="R14" s="47" t="str">
        <f t="shared" si="13"/>
        <v>ALTO</v>
      </c>
      <c r="S14" s="121" t="s">
        <v>400</v>
      </c>
    </row>
    <row r="15" spans="1:19" s="25" customFormat="1" x14ac:dyDescent="0.25">
      <c r="A15" s="54" t="s">
        <v>512</v>
      </c>
      <c r="B15" s="60" t="s">
        <v>387</v>
      </c>
      <c r="C15" s="60">
        <v>5</v>
      </c>
      <c r="D15" s="60">
        <v>5</v>
      </c>
      <c r="E15" s="60">
        <v>1</v>
      </c>
      <c r="F15" s="60">
        <v>3</v>
      </c>
      <c r="G15" s="60">
        <v>5</v>
      </c>
      <c r="H15" s="60">
        <v>5</v>
      </c>
      <c r="I15" s="118">
        <f t="shared" si="8"/>
        <v>4</v>
      </c>
      <c r="J15" s="60">
        <v>2</v>
      </c>
      <c r="K15" s="60">
        <v>1</v>
      </c>
      <c r="L15" s="60">
        <v>0</v>
      </c>
      <c r="M15" s="60">
        <v>4</v>
      </c>
      <c r="N15" s="118">
        <f t="shared" si="9"/>
        <v>1.75</v>
      </c>
      <c r="O15" s="44">
        <f t="shared" si="10"/>
        <v>7</v>
      </c>
      <c r="P15" s="45" t="str">
        <f t="shared" si="11"/>
        <v>0</v>
      </c>
      <c r="Q15" s="46" t="str">
        <f t="shared" si="12"/>
        <v>0</v>
      </c>
      <c r="R15" s="47" t="str">
        <f>IF(O15&gt;6, "ALTO","0")</f>
        <v>ALTO</v>
      </c>
      <c r="S15" s="121" t="s">
        <v>391</v>
      </c>
    </row>
    <row r="16" spans="1:19" s="25" customFormat="1" ht="24" x14ac:dyDescent="0.25">
      <c r="A16" s="54" t="s">
        <v>513</v>
      </c>
      <c r="B16" s="113" t="s">
        <v>265</v>
      </c>
      <c r="C16" s="60">
        <v>4</v>
      </c>
      <c r="D16" s="60">
        <v>5</v>
      </c>
      <c r="E16" s="60">
        <v>1</v>
      </c>
      <c r="F16" s="60">
        <v>5</v>
      </c>
      <c r="G16" s="60">
        <v>5</v>
      </c>
      <c r="H16" s="60">
        <v>5</v>
      </c>
      <c r="I16" s="118">
        <f t="shared" si="8"/>
        <v>4.166666666666667</v>
      </c>
      <c r="J16" s="60">
        <v>3</v>
      </c>
      <c r="K16" s="60">
        <v>1</v>
      </c>
      <c r="L16" s="60">
        <v>4</v>
      </c>
      <c r="M16" s="60">
        <v>4</v>
      </c>
      <c r="N16" s="118">
        <f t="shared" si="9"/>
        <v>3</v>
      </c>
      <c r="O16" s="44">
        <f t="shared" si="10"/>
        <v>12.5</v>
      </c>
      <c r="P16" s="45" t="str">
        <f t="shared" si="11"/>
        <v>0</v>
      </c>
      <c r="Q16" s="46" t="str">
        <f t="shared" si="12"/>
        <v>0</v>
      </c>
      <c r="R16" s="47" t="str">
        <f t="shared" ref="R16" si="14">IF(O16&gt;6, "ALTO","0")</f>
        <v>ALTO</v>
      </c>
      <c r="S16" s="121" t="s">
        <v>399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opLeftCell="A3" workbookViewId="0">
      <selection activeCell="J35" sqref="J35"/>
    </sheetView>
  </sheetViews>
  <sheetFormatPr defaultColWidth="9.109375" defaultRowHeight="12" x14ac:dyDescent="0.25"/>
  <cols>
    <col min="1" max="1" width="10.33203125" style="12" bestFit="1" customWidth="1"/>
    <col min="2" max="2" width="33.6640625" style="11" customWidth="1"/>
    <col min="3" max="8" width="5.109375" style="11" customWidth="1"/>
    <col min="9" max="14" width="7.44140625" style="11" customWidth="1"/>
    <col min="15" max="15" width="6.88671875" style="11" customWidth="1"/>
    <col min="16" max="16" width="5.6640625" style="11" customWidth="1"/>
    <col min="17" max="17" width="5.5546875" style="11" customWidth="1"/>
    <col min="18" max="18" width="5.88671875" style="11" customWidth="1"/>
    <col min="19" max="19" width="14.5546875" style="11" customWidth="1"/>
    <col min="20" max="16384" width="9.109375" style="11"/>
  </cols>
  <sheetData>
    <row r="1" spans="1:19" x14ac:dyDescent="0.25">
      <c r="A1" s="159" t="s">
        <v>307</v>
      </c>
      <c r="B1" s="159"/>
      <c r="C1" s="58" t="s">
        <v>9</v>
      </c>
      <c r="D1" s="58"/>
      <c r="E1" s="58"/>
      <c r="F1" s="58"/>
      <c r="G1" s="58"/>
      <c r="H1" s="58"/>
      <c r="I1" s="58"/>
      <c r="J1" s="59" t="s">
        <v>5</v>
      </c>
      <c r="K1" s="59"/>
      <c r="L1" s="59"/>
      <c r="M1" s="59"/>
      <c r="N1" s="59"/>
      <c r="O1" s="175"/>
      <c r="P1" s="175"/>
      <c r="Q1" s="175"/>
      <c r="R1" s="175"/>
      <c r="S1" s="49"/>
    </row>
    <row r="2" spans="1:19" ht="60" x14ac:dyDescent="0.25">
      <c r="A2" s="37" t="s">
        <v>269</v>
      </c>
      <c r="B2" s="38" t="s">
        <v>268</v>
      </c>
      <c r="C2" s="39" t="s">
        <v>0</v>
      </c>
      <c r="D2" s="39" t="s">
        <v>1</v>
      </c>
      <c r="E2" s="39" t="s">
        <v>2</v>
      </c>
      <c r="F2" s="39" t="s">
        <v>3</v>
      </c>
      <c r="G2" s="39" t="s">
        <v>4</v>
      </c>
      <c r="H2" s="39" t="s">
        <v>43</v>
      </c>
      <c r="I2" s="40" t="s">
        <v>10</v>
      </c>
      <c r="J2" s="41" t="s">
        <v>6</v>
      </c>
      <c r="K2" s="41" t="s">
        <v>7</v>
      </c>
      <c r="L2" s="41" t="s">
        <v>8</v>
      </c>
      <c r="M2" s="41" t="s">
        <v>14</v>
      </c>
      <c r="N2" s="40" t="s">
        <v>11</v>
      </c>
      <c r="O2" s="158" t="s">
        <v>26</v>
      </c>
      <c r="P2" s="158"/>
      <c r="Q2" s="158"/>
      <c r="R2" s="158"/>
      <c r="S2" s="42" t="s">
        <v>394</v>
      </c>
    </row>
    <row r="3" spans="1:19" ht="13.5" x14ac:dyDescent="0.2">
      <c r="A3" s="62" t="s">
        <v>320</v>
      </c>
      <c r="B3" s="43" t="s">
        <v>180</v>
      </c>
      <c r="C3" s="62">
        <v>5</v>
      </c>
      <c r="D3" s="62">
        <v>2</v>
      </c>
      <c r="E3" s="62">
        <v>1</v>
      </c>
      <c r="F3" s="62">
        <v>1</v>
      </c>
      <c r="G3" s="62">
        <v>1</v>
      </c>
      <c r="H3" s="62">
        <v>5</v>
      </c>
      <c r="I3" s="48">
        <f t="shared" ref="I3:I26" si="0">SUM(C3:H3)/6</f>
        <v>2.5</v>
      </c>
      <c r="J3" s="62">
        <v>1</v>
      </c>
      <c r="K3" s="62">
        <v>1</v>
      </c>
      <c r="L3" s="62">
        <v>0</v>
      </c>
      <c r="M3" s="62">
        <v>2</v>
      </c>
      <c r="N3" s="48">
        <f t="shared" ref="N3:N15" si="1">SUM(J3:M3)/4</f>
        <v>1</v>
      </c>
      <c r="O3" s="50">
        <f t="shared" ref="O3:O16" si="2">I3*N3</f>
        <v>2.5</v>
      </c>
      <c r="P3" s="51" t="str">
        <f t="shared" ref="P3:P13" si="3">IF(O3&lt;3, "basso","0")</f>
        <v>basso</v>
      </c>
      <c r="Q3" s="52" t="str">
        <f t="shared" ref="Q3:Q26" si="4">IF(AND(O3&gt;3, O3&lt;6),"medio", "0")</f>
        <v>0</v>
      </c>
      <c r="R3" s="57" t="str">
        <f t="shared" ref="R3:R7" si="5">IF(O3&gt;6, "ALTO","0")</f>
        <v>0</v>
      </c>
      <c r="S3" s="42"/>
    </row>
    <row r="4" spans="1:19" ht="27" x14ac:dyDescent="0.2">
      <c r="A4" s="62" t="s">
        <v>321</v>
      </c>
      <c r="B4" s="43" t="s">
        <v>181</v>
      </c>
      <c r="C4" s="62">
        <v>1</v>
      </c>
      <c r="D4" s="62">
        <v>2</v>
      </c>
      <c r="E4" s="62">
        <v>1</v>
      </c>
      <c r="F4" s="62">
        <v>1</v>
      </c>
      <c r="G4" s="62">
        <v>1</v>
      </c>
      <c r="H4" s="62">
        <v>5</v>
      </c>
      <c r="I4" s="48">
        <f t="shared" si="0"/>
        <v>1.8333333333333333</v>
      </c>
      <c r="J4" s="62">
        <v>1</v>
      </c>
      <c r="K4" s="62">
        <v>1</v>
      </c>
      <c r="L4" s="62">
        <v>0</v>
      </c>
      <c r="M4" s="62">
        <v>2</v>
      </c>
      <c r="N4" s="48">
        <f t="shared" si="1"/>
        <v>1</v>
      </c>
      <c r="O4" s="50">
        <f t="shared" si="2"/>
        <v>1.8333333333333333</v>
      </c>
      <c r="P4" s="51" t="str">
        <f t="shared" si="3"/>
        <v>basso</v>
      </c>
      <c r="Q4" s="52" t="str">
        <f t="shared" si="4"/>
        <v>0</v>
      </c>
      <c r="R4" s="57" t="str">
        <f t="shared" si="5"/>
        <v>0</v>
      </c>
      <c r="S4" s="42"/>
    </row>
    <row r="5" spans="1:19" ht="13.5" x14ac:dyDescent="0.2">
      <c r="A5" s="62" t="s">
        <v>322</v>
      </c>
      <c r="B5" s="43" t="s">
        <v>182</v>
      </c>
      <c r="C5" s="62">
        <v>1</v>
      </c>
      <c r="D5" s="62">
        <v>2</v>
      </c>
      <c r="E5" s="62">
        <v>1</v>
      </c>
      <c r="F5" s="62">
        <v>1</v>
      </c>
      <c r="G5" s="62">
        <v>1</v>
      </c>
      <c r="H5" s="62">
        <v>5</v>
      </c>
      <c r="I5" s="48">
        <f t="shared" si="0"/>
        <v>1.8333333333333333</v>
      </c>
      <c r="J5" s="62">
        <v>1</v>
      </c>
      <c r="K5" s="62">
        <v>1</v>
      </c>
      <c r="L5" s="62">
        <v>0</v>
      </c>
      <c r="M5" s="62">
        <v>2</v>
      </c>
      <c r="N5" s="48">
        <f>SUM(J5:M5)/4</f>
        <v>1</v>
      </c>
      <c r="O5" s="50">
        <f t="shared" si="2"/>
        <v>1.8333333333333333</v>
      </c>
      <c r="P5" s="51" t="str">
        <f t="shared" si="3"/>
        <v>basso</v>
      </c>
      <c r="Q5" s="52" t="str">
        <f t="shared" si="4"/>
        <v>0</v>
      </c>
      <c r="R5" s="57" t="str">
        <f t="shared" si="5"/>
        <v>0</v>
      </c>
      <c r="S5" s="42"/>
    </row>
    <row r="6" spans="1:19" ht="13.5" x14ac:dyDescent="0.2">
      <c r="A6" s="62" t="s">
        <v>323</v>
      </c>
      <c r="B6" s="43" t="s">
        <v>77</v>
      </c>
      <c r="C6" s="62">
        <v>5</v>
      </c>
      <c r="D6" s="62">
        <v>2</v>
      </c>
      <c r="E6" s="62">
        <v>1</v>
      </c>
      <c r="F6" s="62">
        <v>1</v>
      </c>
      <c r="G6" s="62">
        <v>1</v>
      </c>
      <c r="H6" s="62">
        <v>5</v>
      </c>
      <c r="I6" s="48">
        <f t="shared" si="0"/>
        <v>2.5</v>
      </c>
      <c r="J6" s="62">
        <v>1</v>
      </c>
      <c r="K6" s="62">
        <v>1</v>
      </c>
      <c r="L6" s="62">
        <v>0</v>
      </c>
      <c r="M6" s="62">
        <v>2</v>
      </c>
      <c r="N6" s="48">
        <f>SUM(J6:M6)/4</f>
        <v>1</v>
      </c>
      <c r="O6" s="50">
        <f>I6*N6</f>
        <v>2.5</v>
      </c>
      <c r="P6" s="51" t="str">
        <f t="shared" si="3"/>
        <v>basso</v>
      </c>
      <c r="Q6" s="52" t="str">
        <f t="shared" si="4"/>
        <v>0</v>
      </c>
      <c r="R6" s="57" t="str">
        <f t="shared" si="5"/>
        <v>0</v>
      </c>
      <c r="S6" s="42"/>
    </row>
    <row r="7" spans="1:19" ht="27" x14ac:dyDescent="0.2">
      <c r="A7" s="62" t="s">
        <v>324</v>
      </c>
      <c r="B7" s="43" t="s">
        <v>314</v>
      </c>
      <c r="C7" s="62">
        <v>1</v>
      </c>
      <c r="D7" s="62">
        <v>2</v>
      </c>
      <c r="E7" s="62">
        <v>1</v>
      </c>
      <c r="F7" s="62">
        <v>1</v>
      </c>
      <c r="G7" s="62">
        <v>1</v>
      </c>
      <c r="H7" s="62">
        <v>5</v>
      </c>
      <c r="I7" s="48">
        <f t="shared" si="0"/>
        <v>1.8333333333333333</v>
      </c>
      <c r="J7" s="62">
        <v>1</v>
      </c>
      <c r="K7" s="62">
        <v>1</v>
      </c>
      <c r="L7" s="62">
        <v>0</v>
      </c>
      <c r="M7" s="62">
        <v>2</v>
      </c>
      <c r="N7" s="48">
        <f t="shared" si="1"/>
        <v>1</v>
      </c>
      <c r="O7" s="50">
        <f t="shared" si="2"/>
        <v>1.8333333333333333</v>
      </c>
      <c r="P7" s="51" t="str">
        <f t="shared" si="3"/>
        <v>basso</v>
      </c>
      <c r="Q7" s="52" t="str">
        <f t="shared" si="4"/>
        <v>0</v>
      </c>
      <c r="R7" s="57" t="str">
        <f t="shared" si="5"/>
        <v>0</v>
      </c>
      <c r="S7" s="42"/>
    </row>
    <row r="8" spans="1:19" ht="27" x14ac:dyDescent="0.2">
      <c r="A8" s="62" t="s">
        <v>325</v>
      </c>
      <c r="B8" s="43" t="s">
        <v>183</v>
      </c>
      <c r="C8" s="62">
        <v>1</v>
      </c>
      <c r="D8" s="62">
        <v>2</v>
      </c>
      <c r="E8" s="62">
        <v>1</v>
      </c>
      <c r="F8" s="62">
        <v>1</v>
      </c>
      <c r="G8" s="62">
        <v>1</v>
      </c>
      <c r="H8" s="62">
        <v>5</v>
      </c>
      <c r="I8" s="48">
        <f t="shared" si="0"/>
        <v>1.8333333333333333</v>
      </c>
      <c r="J8" s="62">
        <v>1</v>
      </c>
      <c r="K8" s="62">
        <v>1</v>
      </c>
      <c r="L8" s="62">
        <v>0</v>
      </c>
      <c r="M8" s="62">
        <v>2</v>
      </c>
      <c r="N8" s="48">
        <f>SUM(J8:M8)/4</f>
        <v>1</v>
      </c>
      <c r="O8" s="50">
        <f>I8*N8</f>
        <v>1.8333333333333333</v>
      </c>
      <c r="P8" s="51" t="str">
        <f t="shared" si="3"/>
        <v>basso</v>
      </c>
      <c r="Q8" s="52" t="str">
        <f t="shared" si="4"/>
        <v>0</v>
      </c>
      <c r="R8" s="57" t="str">
        <f t="shared" ref="R8:R18" si="6">IF(O8&gt;6, "ALTO","0")</f>
        <v>0</v>
      </c>
      <c r="S8" s="42"/>
    </row>
    <row r="9" spans="1:19" ht="13.5" x14ac:dyDescent="0.2">
      <c r="A9" s="62" t="s">
        <v>326</v>
      </c>
      <c r="B9" s="43" t="s">
        <v>184</v>
      </c>
      <c r="C9" s="62">
        <v>1</v>
      </c>
      <c r="D9" s="62">
        <v>2</v>
      </c>
      <c r="E9" s="62">
        <v>1</v>
      </c>
      <c r="F9" s="62">
        <v>1</v>
      </c>
      <c r="G9" s="62">
        <v>1</v>
      </c>
      <c r="H9" s="62">
        <v>5</v>
      </c>
      <c r="I9" s="48">
        <f t="shared" si="0"/>
        <v>1.8333333333333333</v>
      </c>
      <c r="J9" s="62">
        <v>1</v>
      </c>
      <c r="K9" s="62">
        <v>1</v>
      </c>
      <c r="L9" s="62">
        <v>0</v>
      </c>
      <c r="M9" s="62">
        <v>2</v>
      </c>
      <c r="N9" s="48">
        <f>SUM(J9:M9)/4</f>
        <v>1</v>
      </c>
      <c r="O9" s="50">
        <f>I9*N9</f>
        <v>1.8333333333333333</v>
      </c>
      <c r="P9" s="51" t="str">
        <f t="shared" si="3"/>
        <v>basso</v>
      </c>
      <c r="Q9" s="52" t="str">
        <f t="shared" si="4"/>
        <v>0</v>
      </c>
      <c r="R9" s="57" t="str">
        <f t="shared" si="6"/>
        <v>0</v>
      </c>
      <c r="S9" s="42"/>
    </row>
    <row r="10" spans="1:19" ht="27" x14ac:dyDescent="0.2">
      <c r="A10" s="62" t="s">
        <v>327</v>
      </c>
      <c r="B10" s="43" t="s">
        <v>315</v>
      </c>
      <c r="C10" s="62">
        <v>1</v>
      </c>
      <c r="D10" s="62">
        <v>2</v>
      </c>
      <c r="E10" s="62">
        <v>1</v>
      </c>
      <c r="F10" s="62">
        <v>1</v>
      </c>
      <c r="G10" s="62">
        <v>1</v>
      </c>
      <c r="H10" s="62">
        <v>5</v>
      </c>
      <c r="I10" s="48">
        <f t="shared" si="0"/>
        <v>1.8333333333333333</v>
      </c>
      <c r="J10" s="62">
        <v>1</v>
      </c>
      <c r="K10" s="62">
        <v>1</v>
      </c>
      <c r="L10" s="62">
        <v>0</v>
      </c>
      <c r="M10" s="62">
        <v>2</v>
      </c>
      <c r="N10" s="48">
        <f>SUM(J10:M10)/4</f>
        <v>1</v>
      </c>
      <c r="O10" s="50">
        <f>I10*N10</f>
        <v>1.8333333333333333</v>
      </c>
      <c r="P10" s="51" t="str">
        <f t="shared" si="3"/>
        <v>basso</v>
      </c>
      <c r="Q10" s="52" t="str">
        <f t="shared" si="4"/>
        <v>0</v>
      </c>
      <c r="R10" s="57" t="str">
        <f t="shared" si="6"/>
        <v>0</v>
      </c>
      <c r="S10" s="42"/>
    </row>
    <row r="11" spans="1:19" ht="13.5" x14ac:dyDescent="0.2">
      <c r="A11" s="62" t="s">
        <v>328</v>
      </c>
      <c r="B11" s="43" t="s">
        <v>185</v>
      </c>
      <c r="C11" s="62">
        <v>1</v>
      </c>
      <c r="D11" s="62">
        <v>2</v>
      </c>
      <c r="E11" s="62">
        <v>1</v>
      </c>
      <c r="F11" s="62">
        <v>1</v>
      </c>
      <c r="G11" s="62">
        <v>1</v>
      </c>
      <c r="H11" s="62">
        <v>5</v>
      </c>
      <c r="I11" s="48">
        <f t="shared" si="0"/>
        <v>1.8333333333333333</v>
      </c>
      <c r="J11" s="62">
        <v>1</v>
      </c>
      <c r="K11" s="62">
        <v>1</v>
      </c>
      <c r="L11" s="62">
        <v>0</v>
      </c>
      <c r="M11" s="62">
        <v>2</v>
      </c>
      <c r="N11" s="48">
        <f>SUM(J11:M11)/4</f>
        <v>1</v>
      </c>
      <c r="O11" s="50">
        <f>I11*N11</f>
        <v>1.8333333333333333</v>
      </c>
      <c r="P11" s="51" t="str">
        <f t="shared" si="3"/>
        <v>basso</v>
      </c>
      <c r="Q11" s="52" t="str">
        <f t="shared" si="4"/>
        <v>0</v>
      </c>
      <c r="R11" s="57" t="str">
        <f t="shared" si="6"/>
        <v>0</v>
      </c>
      <c r="S11" s="42"/>
    </row>
    <row r="12" spans="1:19" ht="27" x14ac:dyDescent="0.2">
      <c r="A12" s="62" t="s">
        <v>329</v>
      </c>
      <c r="B12" s="43" t="s">
        <v>186</v>
      </c>
      <c r="C12" s="62">
        <v>1</v>
      </c>
      <c r="D12" s="62">
        <v>2</v>
      </c>
      <c r="E12" s="62">
        <v>1</v>
      </c>
      <c r="F12" s="62">
        <v>1</v>
      </c>
      <c r="G12" s="62">
        <v>1</v>
      </c>
      <c r="H12" s="62">
        <v>5</v>
      </c>
      <c r="I12" s="48">
        <f t="shared" si="0"/>
        <v>1.8333333333333333</v>
      </c>
      <c r="J12" s="62">
        <v>1</v>
      </c>
      <c r="K12" s="62">
        <v>1</v>
      </c>
      <c r="L12" s="62">
        <v>0</v>
      </c>
      <c r="M12" s="62">
        <v>2</v>
      </c>
      <c r="N12" s="48">
        <f t="shared" si="1"/>
        <v>1</v>
      </c>
      <c r="O12" s="50">
        <f t="shared" si="2"/>
        <v>1.8333333333333333</v>
      </c>
      <c r="P12" s="51" t="str">
        <f t="shared" si="3"/>
        <v>basso</v>
      </c>
      <c r="Q12" s="52" t="str">
        <f t="shared" si="4"/>
        <v>0</v>
      </c>
      <c r="R12" s="57" t="str">
        <f t="shared" si="6"/>
        <v>0</v>
      </c>
      <c r="S12" s="42"/>
    </row>
    <row r="13" spans="1:19" ht="27" x14ac:dyDescent="0.2">
      <c r="A13" s="62" t="s">
        <v>330</v>
      </c>
      <c r="B13" s="43" t="s">
        <v>187</v>
      </c>
      <c r="C13" s="62">
        <v>1</v>
      </c>
      <c r="D13" s="62">
        <v>2</v>
      </c>
      <c r="E13" s="62">
        <v>1</v>
      </c>
      <c r="F13" s="62">
        <v>1</v>
      </c>
      <c r="G13" s="62">
        <v>1</v>
      </c>
      <c r="H13" s="62">
        <v>5</v>
      </c>
      <c r="I13" s="48">
        <f t="shared" si="0"/>
        <v>1.8333333333333333</v>
      </c>
      <c r="J13" s="62">
        <v>1</v>
      </c>
      <c r="K13" s="62">
        <v>1</v>
      </c>
      <c r="L13" s="62">
        <v>0</v>
      </c>
      <c r="M13" s="62">
        <v>2</v>
      </c>
      <c r="N13" s="48">
        <f t="shared" si="1"/>
        <v>1</v>
      </c>
      <c r="O13" s="50">
        <f t="shared" si="2"/>
        <v>1.8333333333333333</v>
      </c>
      <c r="P13" s="51" t="str">
        <f t="shared" si="3"/>
        <v>basso</v>
      </c>
      <c r="Q13" s="52" t="str">
        <f t="shared" si="4"/>
        <v>0</v>
      </c>
      <c r="R13" s="57" t="str">
        <f t="shared" si="6"/>
        <v>0</v>
      </c>
      <c r="S13" s="42"/>
    </row>
    <row r="14" spans="1:19" ht="40.5" x14ac:dyDescent="0.2">
      <c r="A14" s="62" t="s">
        <v>331</v>
      </c>
      <c r="B14" s="56" t="s">
        <v>188</v>
      </c>
      <c r="C14" s="62">
        <v>1</v>
      </c>
      <c r="D14" s="62">
        <v>2</v>
      </c>
      <c r="E14" s="62">
        <v>1</v>
      </c>
      <c r="F14" s="62">
        <v>1</v>
      </c>
      <c r="G14" s="62">
        <v>1</v>
      </c>
      <c r="H14" s="62">
        <v>5</v>
      </c>
      <c r="I14" s="48">
        <f t="shared" si="0"/>
        <v>1.8333333333333333</v>
      </c>
      <c r="J14" s="62">
        <v>1</v>
      </c>
      <c r="K14" s="62">
        <v>1</v>
      </c>
      <c r="L14" s="62">
        <v>0</v>
      </c>
      <c r="M14" s="62">
        <v>2</v>
      </c>
      <c r="N14" s="48">
        <f t="shared" si="1"/>
        <v>1</v>
      </c>
      <c r="O14" s="50">
        <f t="shared" si="2"/>
        <v>1.8333333333333333</v>
      </c>
      <c r="P14" s="51" t="str">
        <f>IF(O14&lt;3, "basso","0")</f>
        <v>basso</v>
      </c>
      <c r="Q14" s="52" t="str">
        <f t="shared" si="4"/>
        <v>0</v>
      </c>
      <c r="R14" s="57" t="str">
        <f t="shared" si="6"/>
        <v>0</v>
      </c>
      <c r="S14" s="42"/>
    </row>
    <row r="15" spans="1:19" ht="27" x14ac:dyDescent="0.2">
      <c r="A15" s="62" t="s">
        <v>332</v>
      </c>
      <c r="B15" s="56" t="s">
        <v>189</v>
      </c>
      <c r="C15" s="62">
        <v>1</v>
      </c>
      <c r="D15" s="62">
        <v>2</v>
      </c>
      <c r="E15" s="62">
        <v>1</v>
      </c>
      <c r="F15" s="62">
        <v>1</v>
      </c>
      <c r="G15" s="62">
        <v>1</v>
      </c>
      <c r="H15" s="62">
        <v>5</v>
      </c>
      <c r="I15" s="48">
        <f t="shared" si="0"/>
        <v>1.8333333333333333</v>
      </c>
      <c r="J15" s="62">
        <v>1</v>
      </c>
      <c r="K15" s="62">
        <v>1</v>
      </c>
      <c r="L15" s="62">
        <v>0</v>
      </c>
      <c r="M15" s="62">
        <v>2</v>
      </c>
      <c r="N15" s="48">
        <f t="shared" si="1"/>
        <v>1</v>
      </c>
      <c r="O15" s="50">
        <f t="shared" si="2"/>
        <v>1.8333333333333333</v>
      </c>
      <c r="P15" s="51" t="str">
        <f>IF(O15&lt;3, "basso","0")</f>
        <v>basso</v>
      </c>
      <c r="Q15" s="52" t="str">
        <f t="shared" si="4"/>
        <v>0</v>
      </c>
      <c r="R15" s="57" t="str">
        <f t="shared" si="6"/>
        <v>0</v>
      </c>
      <c r="S15" s="42"/>
    </row>
    <row r="16" spans="1:19" ht="39.6" x14ac:dyDescent="0.25">
      <c r="A16" s="62" t="s">
        <v>333</v>
      </c>
      <c r="B16" s="56" t="s">
        <v>316</v>
      </c>
      <c r="C16" s="62">
        <v>1</v>
      </c>
      <c r="D16" s="62">
        <v>2</v>
      </c>
      <c r="E16" s="62">
        <v>1</v>
      </c>
      <c r="F16" s="62">
        <v>1</v>
      </c>
      <c r="G16" s="62">
        <v>1</v>
      </c>
      <c r="H16" s="62">
        <v>5</v>
      </c>
      <c r="I16" s="48">
        <f t="shared" si="0"/>
        <v>1.8333333333333333</v>
      </c>
      <c r="J16" s="62">
        <v>1</v>
      </c>
      <c r="K16" s="62">
        <v>1</v>
      </c>
      <c r="L16" s="62">
        <v>0</v>
      </c>
      <c r="M16" s="62">
        <v>2</v>
      </c>
      <c r="N16" s="48">
        <f>SUM(J16:M16)/4</f>
        <v>1</v>
      </c>
      <c r="O16" s="50">
        <f t="shared" si="2"/>
        <v>1.8333333333333333</v>
      </c>
      <c r="P16" s="51" t="str">
        <f t="shared" ref="P16:P25" si="7">IF(O16&lt;3, "basso","0")</f>
        <v>basso</v>
      </c>
      <c r="Q16" s="52" t="str">
        <f t="shared" si="4"/>
        <v>0</v>
      </c>
      <c r="R16" s="57" t="str">
        <f t="shared" si="6"/>
        <v>0</v>
      </c>
      <c r="S16" s="42"/>
    </row>
    <row r="17" spans="1:19" ht="27" x14ac:dyDescent="0.2">
      <c r="A17" s="62" t="s">
        <v>334</v>
      </c>
      <c r="B17" s="56" t="s">
        <v>190</v>
      </c>
      <c r="C17" s="62">
        <v>1</v>
      </c>
      <c r="D17" s="62">
        <v>2</v>
      </c>
      <c r="E17" s="62">
        <v>1</v>
      </c>
      <c r="F17" s="62">
        <v>1</v>
      </c>
      <c r="G17" s="62">
        <v>1</v>
      </c>
      <c r="H17" s="62">
        <v>5</v>
      </c>
      <c r="I17" s="48">
        <f t="shared" si="0"/>
        <v>1.8333333333333333</v>
      </c>
      <c r="J17" s="62">
        <v>1</v>
      </c>
      <c r="K17" s="62">
        <v>1</v>
      </c>
      <c r="L17" s="62">
        <v>0</v>
      </c>
      <c r="M17" s="62">
        <v>2</v>
      </c>
      <c r="N17" s="48">
        <f>SUM(J17:M17)/4</f>
        <v>1</v>
      </c>
      <c r="O17" s="50">
        <f>I17*N17</f>
        <v>1.8333333333333333</v>
      </c>
      <c r="P17" s="51" t="str">
        <f t="shared" si="7"/>
        <v>basso</v>
      </c>
      <c r="Q17" s="52" t="str">
        <f t="shared" si="4"/>
        <v>0</v>
      </c>
      <c r="R17" s="57" t="str">
        <f t="shared" si="6"/>
        <v>0</v>
      </c>
      <c r="S17" s="42"/>
    </row>
    <row r="18" spans="1:19" ht="13.5" x14ac:dyDescent="0.2">
      <c r="A18" s="62" t="s">
        <v>335</v>
      </c>
      <c r="B18" s="56" t="s">
        <v>191</v>
      </c>
      <c r="C18" s="62">
        <v>1</v>
      </c>
      <c r="D18" s="62">
        <v>2</v>
      </c>
      <c r="E18" s="62">
        <v>1</v>
      </c>
      <c r="F18" s="62">
        <v>1</v>
      </c>
      <c r="G18" s="62">
        <v>1</v>
      </c>
      <c r="H18" s="62">
        <v>5</v>
      </c>
      <c r="I18" s="48">
        <f t="shared" si="0"/>
        <v>1.8333333333333333</v>
      </c>
      <c r="J18" s="62">
        <v>1</v>
      </c>
      <c r="K18" s="62">
        <v>1</v>
      </c>
      <c r="L18" s="62">
        <v>0</v>
      </c>
      <c r="M18" s="62">
        <v>2</v>
      </c>
      <c r="N18" s="48">
        <f t="shared" ref="N18:N19" si="8">SUM(J18:M18)/4</f>
        <v>1</v>
      </c>
      <c r="O18" s="50">
        <f t="shared" ref="O18:O19" si="9">I18*N18</f>
        <v>1.8333333333333333</v>
      </c>
      <c r="P18" s="51" t="str">
        <f t="shared" si="7"/>
        <v>basso</v>
      </c>
      <c r="Q18" s="52" t="str">
        <f t="shared" si="4"/>
        <v>0</v>
      </c>
      <c r="R18" s="57" t="str">
        <f t="shared" si="6"/>
        <v>0</v>
      </c>
      <c r="S18" s="42"/>
    </row>
    <row r="19" spans="1:19" ht="13.5" x14ac:dyDescent="0.2">
      <c r="A19" s="62" t="s">
        <v>336</v>
      </c>
      <c r="B19" s="56" t="s">
        <v>192</v>
      </c>
      <c r="C19" s="62">
        <v>1</v>
      </c>
      <c r="D19" s="62">
        <v>2</v>
      </c>
      <c r="E19" s="62">
        <v>1</v>
      </c>
      <c r="F19" s="62">
        <v>1</v>
      </c>
      <c r="G19" s="62">
        <v>1</v>
      </c>
      <c r="H19" s="62">
        <v>5</v>
      </c>
      <c r="I19" s="48">
        <f t="shared" si="0"/>
        <v>1.8333333333333333</v>
      </c>
      <c r="J19" s="62">
        <v>1</v>
      </c>
      <c r="K19" s="62">
        <v>1</v>
      </c>
      <c r="L19" s="62">
        <v>0</v>
      </c>
      <c r="M19" s="62">
        <v>2</v>
      </c>
      <c r="N19" s="48">
        <f t="shared" si="8"/>
        <v>1</v>
      </c>
      <c r="O19" s="50">
        <f t="shared" si="9"/>
        <v>1.8333333333333333</v>
      </c>
      <c r="P19" s="51" t="str">
        <f t="shared" si="7"/>
        <v>basso</v>
      </c>
      <c r="Q19" s="52" t="str">
        <f t="shared" si="4"/>
        <v>0</v>
      </c>
      <c r="R19" s="57" t="str">
        <f>IF(O19&gt;6, "ALTO","0")</f>
        <v>0</v>
      </c>
      <c r="S19" s="42"/>
    </row>
    <row r="20" spans="1:19" ht="26.4" x14ac:dyDescent="0.25">
      <c r="A20" s="62" t="s">
        <v>337</v>
      </c>
      <c r="B20" s="56" t="s">
        <v>317</v>
      </c>
      <c r="C20" s="62">
        <v>1</v>
      </c>
      <c r="D20" s="62">
        <v>2</v>
      </c>
      <c r="E20" s="62">
        <v>1</v>
      </c>
      <c r="F20" s="62">
        <v>1</v>
      </c>
      <c r="G20" s="62">
        <v>1</v>
      </c>
      <c r="H20" s="62">
        <v>5</v>
      </c>
      <c r="I20" s="48">
        <f t="shared" si="0"/>
        <v>1.8333333333333333</v>
      </c>
      <c r="J20" s="62">
        <v>1</v>
      </c>
      <c r="K20" s="62">
        <v>1</v>
      </c>
      <c r="L20" s="62">
        <v>0</v>
      </c>
      <c r="M20" s="62">
        <v>2</v>
      </c>
      <c r="N20" s="48">
        <f>SUM(J20:M20)/4</f>
        <v>1</v>
      </c>
      <c r="O20" s="50">
        <f>I20*N20</f>
        <v>1.8333333333333333</v>
      </c>
      <c r="P20" s="51" t="str">
        <f t="shared" si="7"/>
        <v>basso</v>
      </c>
      <c r="Q20" s="52" t="str">
        <f t="shared" si="4"/>
        <v>0</v>
      </c>
      <c r="R20" s="57" t="str">
        <f t="shared" ref="R20:R26" si="10">IF(O20&gt;6, "ALTO","0")</f>
        <v>0</v>
      </c>
      <c r="S20" s="42"/>
    </row>
    <row r="21" spans="1:19" ht="26.4" x14ac:dyDescent="0.25">
      <c r="A21" s="62" t="s">
        <v>338</v>
      </c>
      <c r="B21" s="56" t="s">
        <v>193</v>
      </c>
      <c r="C21" s="62">
        <v>1</v>
      </c>
      <c r="D21" s="62">
        <v>2</v>
      </c>
      <c r="E21" s="62">
        <v>1</v>
      </c>
      <c r="F21" s="62">
        <v>1</v>
      </c>
      <c r="G21" s="62">
        <v>1</v>
      </c>
      <c r="H21" s="62">
        <v>5</v>
      </c>
      <c r="I21" s="48">
        <f t="shared" si="0"/>
        <v>1.8333333333333333</v>
      </c>
      <c r="J21" s="62">
        <v>1</v>
      </c>
      <c r="K21" s="62">
        <v>1</v>
      </c>
      <c r="L21" s="62">
        <v>0</v>
      </c>
      <c r="M21" s="62">
        <v>2</v>
      </c>
      <c r="N21" s="48">
        <f>SUM(J21:M21)/4</f>
        <v>1</v>
      </c>
      <c r="O21" s="50">
        <f>I21*N21</f>
        <v>1.8333333333333333</v>
      </c>
      <c r="P21" s="51" t="str">
        <f t="shared" si="7"/>
        <v>basso</v>
      </c>
      <c r="Q21" s="52" t="str">
        <f t="shared" si="4"/>
        <v>0</v>
      </c>
      <c r="R21" s="57" t="str">
        <f t="shared" si="10"/>
        <v>0</v>
      </c>
      <c r="S21" s="42"/>
    </row>
    <row r="22" spans="1:19" ht="26.4" x14ac:dyDescent="0.25">
      <c r="A22" s="62" t="s">
        <v>339</v>
      </c>
      <c r="B22" s="56" t="s">
        <v>94</v>
      </c>
      <c r="C22" s="62">
        <v>1</v>
      </c>
      <c r="D22" s="62">
        <v>2</v>
      </c>
      <c r="E22" s="62">
        <v>1</v>
      </c>
      <c r="F22" s="62">
        <v>1</v>
      </c>
      <c r="G22" s="62">
        <v>1</v>
      </c>
      <c r="H22" s="62">
        <v>5</v>
      </c>
      <c r="I22" s="48">
        <f t="shared" si="0"/>
        <v>1.8333333333333333</v>
      </c>
      <c r="J22" s="62">
        <v>1</v>
      </c>
      <c r="K22" s="62">
        <v>1</v>
      </c>
      <c r="L22" s="62">
        <v>0</v>
      </c>
      <c r="M22" s="62">
        <v>2</v>
      </c>
      <c r="N22" s="48">
        <f>SUM(J22:M22)/4</f>
        <v>1</v>
      </c>
      <c r="O22" s="50">
        <f>I22*N22</f>
        <v>1.8333333333333333</v>
      </c>
      <c r="P22" s="51" t="str">
        <f t="shared" si="7"/>
        <v>basso</v>
      </c>
      <c r="Q22" s="52" t="str">
        <f t="shared" si="4"/>
        <v>0</v>
      </c>
      <c r="R22" s="57" t="str">
        <f t="shared" si="10"/>
        <v>0</v>
      </c>
      <c r="S22" s="42"/>
    </row>
    <row r="23" spans="1:19" ht="39.6" x14ac:dyDescent="0.25">
      <c r="A23" s="62" t="s">
        <v>340</v>
      </c>
      <c r="B23" s="56" t="s">
        <v>177</v>
      </c>
      <c r="C23" s="62">
        <v>1</v>
      </c>
      <c r="D23" s="62">
        <v>2</v>
      </c>
      <c r="E23" s="62">
        <v>1</v>
      </c>
      <c r="F23" s="62">
        <v>1</v>
      </c>
      <c r="G23" s="62">
        <v>1</v>
      </c>
      <c r="H23" s="62">
        <v>5</v>
      </c>
      <c r="I23" s="48">
        <f t="shared" si="0"/>
        <v>1.8333333333333333</v>
      </c>
      <c r="J23" s="62">
        <v>1</v>
      </c>
      <c r="K23" s="62">
        <v>1</v>
      </c>
      <c r="L23" s="62">
        <v>0</v>
      </c>
      <c r="M23" s="62">
        <v>2</v>
      </c>
      <c r="N23" s="48">
        <f>SUM(J23:M23)/4</f>
        <v>1</v>
      </c>
      <c r="O23" s="50">
        <f>I23*N23</f>
        <v>1.8333333333333333</v>
      </c>
      <c r="P23" s="51" t="str">
        <f t="shared" si="7"/>
        <v>basso</v>
      </c>
      <c r="Q23" s="52" t="str">
        <f t="shared" si="4"/>
        <v>0</v>
      </c>
      <c r="R23" s="57" t="str">
        <f t="shared" si="10"/>
        <v>0</v>
      </c>
      <c r="S23" s="42"/>
    </row>
    <row r="24" spans="1:19" ht="13.2" x14ac:dyDescent="0.25">
      <c r="A24" s="62" t="s">
        <v>341</v>
      </c>
      <c r="B24" s="56" t="s">
        <v>194</v>
      </c>
      <c r="C24" s="62">
        <v>1</v>
      </c>
      <c r="D24" s="62">
        <v>2</v>
      </c>
      <c r="E24" s="62">
        <v>1</v>
      </c>
      <c r="F24" s="62">
        <v>1</v>
      </c>
      <c r="G24" s="62">
        <v>1</v>
      </c>
      <c r="H24" s="62">
        <v>5</v>
      </c>
      <c r="I24" s="48">
        <f t="shared" si="0"/>
        <v>1.8333333333333333</v>
      </c>
      <c r="J24" s="62">
        <v>1</v>
      </c>
      <c r="K24" s="62">
        <v>1</v>
      </c>
      <c r="L24" s="62">
        <v>0</v>
      </c>
      <c r="M24" s="62">
        <v>2</v>
      </c>
      <c r="N24" s="48">
        <f t="shared" ref="N24:N26" si="11">SUM(J24:M24)/4</f>
        <v>1</v>
      </c>
      <c r="O24" s="50">
        <f t="shared" ref="O24:O26" si="12">I24*N24</f>
        <v>1.8333333333333333</v>
      </c>
      <c r="P24" s="51" t="str">
        <f t="shared" si="7"/>
        <v>basso</v>
      </c>
      <c r="Q24" s="52" t="str">
        <f t="shared" si="4"/>
        <v>0</v>
      </c>
      <c r="R24" s="57" t="str">
        <f t="shared" si="10"/>
        <v>0</v>
      </c>
      <c r="S24" s="42"/>
    </row>
    <row r="25" spans="1:19" ht="13.2" x14ac:dyDescent="0.25">
      <c r="A25" s="62" t="s">
        <v>342</v>
      </c>
      <c r="B25" s="56" t="s">
        <v>195</v>
      </c>
      <c r="C25" s="62">
        <v>1</v>
      </c>
      <c r="D25" s="62">
        <v>2</v>
      </c>
      <c r="E25" s="62">
        <v>1</v>
      </c>
      <c r="F25" s="62">
        <v>1</v>
      </c>
      <c r="G25" s="62">
        <v>1</v>
      </c>
      <c r="H25" s="62">
        <v>5</v>
      </c>
      <c r="I25" s="48">
        <f t="shared" si="0"/>
        <v>1.8333333333333333</v>
      </c>
      <c r="J25" s="62">
        <v>1</v>
      </c>
      <c r="K25" s="62">
        <v>1</v>
      </c>
      <c r="L25" s="62">
        <v>0</v>
      </c>
      <c r="M25" s="62">
        <v>2</v>
      </c>
      <c r="N25" s="48">
        <f t="shared" si="11"/>
        <v>1</v>
      </c>
      <c r="O25" s="50">
        <f t="shared" si="12"/>
        <v>1.8333333333333333</v>
      </c>
      <c r="P25" s="51" t="str">
        <f t="shared" si="7"/>
        <v>basso</v>
      </c>
      <c r="Q25" s="52" t="str">
        <f t="shared" si="4"/>
        <v>0</v>
      </c>
      <c r="R25" s="57" t="str">
        <f t="shared" si="10"/>
        <v>0</v>
      </c>
      <c r="S25" s="42"/>
    </row>
    <row r="26" spans="1:19" ht="39.6" x14ac:dyDescent="0.25">
      <c r="A26" s="62" t="s">
        <v>343</v>
      </c>
      <c r="B26" s="56" t="s">
        <v>318</v>
      </c>
      <c r="C26" s="62">
        <v>1</v>
      </c>
      <c r="D26" s="62">
        <v>2</v>
      </c>
      <c r="E26" s="62">
        <v>1</v>
      </c>
      <c r="F26" s="62">
        <v>1</v>
      </c>
      <c r="G26" s="62">
        <v>1</v>
      </c>
      <c r="H26" s="62">
        <v>5</v>
      </c>
      <c r="I26" s="48">
        <f t="shared" si="0"/>
        <v>1.8333333333333333</v>
      </c>
      <c r="J26" s="62">
        <v>1</v>
      </c>
      <c r="K26" s="62">
        <v>1</v>
      </c>
      <c r="L26" s="62">
        <v>0</v>
      </c>
      <c r="M26" s="62">
        <v>2</v>
      </c>
      <c r="N26" s="48">
        <f t="shared" si="11"/>
        <v>1</v>
      </c>
      <c r="O26" s="50">
        <f t="shared" si="12"/>
        <v>1.8333333333333333</v>
      </c>
      <c r="P26" s="51" t="str">
        <f t="shared" ref="P26:P35" si="13">IF(O26&lt;3, "basso","0")</f>
        <v>basso</v>
      </c>
      <c r="Q26" s="52" t="str">
        <f t="shared" si="4"/>
        <v>0</v>
      </c>
      <c r="R26" s="57" t="str">
        <f t="shared" si="10"/>
        <v>0</v>
      </c>
      <c r="S26" s="42"/>
    </row>
    <row r="27" spans="1:19" ht="26.4" x14ac:dyDescent="0.25">
      <c r="A27" s="62" t="s">
        <v>344</v>
      </c>
      <c r="B27" s="56" t="s">
        <v>319</v>
      </c>
      <c r="C27" s="62">
        <v>5</v>
      </c>
      <c r="D27" s="62">
        <v>2</v>
      </c>
      <c r="E27" s="62">
        <v>1</v>
      </c>
      <c r="F27" s="62">
        <v>1</v>
      </c>
      <c r="G27" s="62">
        <v>1</v>
      </c>
      <c r="H27" s="62">
        <v>5</v>
      </c>
      <c r="I27" s="48">
        <f t="shared" ref="I27:I38" si="14">SUM(C27:H27)/6</f>
        <v>2.5</v>
      </c>
      <c r="J27" s="62">
        <v>1</v>
      </c>
      <c r="K27" s="62">
        <v>1</v>
      </c>
      <c r="L27" s="62">
        <v>0</v>
      </c>
      <c r="M27" s="62">
        <v>2</v>
      </c>
      <c r="N27" s="48">
        <f t="shared" ref="N27:N38" si="15">SUM(J27:M27)/4</f>
        <v>1</v>
      </c>
      <c r="O27" s="50">
        <f t="shared" ref="O27:O38" si="16">I27*N27</f>
        <v>2.5</v>
      </c>
      <c r="P27" s="51" t="str">
        <f t="shared" si="13"/>
        <v>basso</v>
      </c>
      <c r="Q27" s="52" t="str">
        <f t="shared" ref="Q27:Q38" si="17">IF(AND(O27&gt;3, O27&lt;6),"medio", "0")</f>
        <v>0</v>
      </c>
      <c r="R27" s="57" t="str">
        <f>IF(O27&gt;6, "ALTO","0")</f>
        <v>0</v>
      </c>
      <c r="S27" s="42"/>
    </row>
    <row r="28" spans="1:19" ht="39.6" x14ac:dyDescent="0.25">
      <c r="A28" s="62" t="s">
        <v>345</v>
      </c>
      <c r="B28" s="56" t="s">
        <v>85</v>
      </c>
      <c r="C28" s="62">
        <v>4</v>
      </c>
      <c r="D28" s="62">
        <v>5</v>
      </c>
      <c r="E28" s="62">
        <v>1</v>
      </c>
      <c r="F28" s="62">
        <v>1</v>
      </c>
      <c r="G28" s="62">
        <v>1</v>
      </c>
      <c r="H28" s="62">
        <v>5</v>
      </c>
      <c r="I28" s="48">
        <f t="shared" si="14"/>
        <v>2.8333333333333335</v>
      </c>
      <c r="J28" s="62">
        <v>1</v>
      </c>
      <c r="K28" s="62">
        <v>1</v>
      </c>
      <c r="L28" s="62">
        <v>0</v>
      </c>
      <c r="M28" s="62">
        <v>2</v>
      </c>
      <c r="N28" s="48">
        <f t="shared" si="15"/>
        <v>1</v>
      </c>
      <c r="O28" s="50">
        <f t="shared" si="16"/>
        <v>2.8333333333333335</v>
      </c>
      <c r="P28" s="51" t="str">
        <f t="shared" si="13"/>
        <v>basso</v>
      </c>
      <c r="Q28" s="52" t="str">
        <f t="shared" si="17"/>
        <v>0</v>
      </c>
      <c r="R28" s="57" t="str">
        <f>IF(O28&gt;6, "ALTO","0")</f>
        <v>0</v>
      </c>
      <c r="S28" s="42"/>
    </row>
    <row r="29" spans="1:19" ht="26.4" x14ac:dyDescent="0.25">
      <c r="A29" s="62" t="s">
        <v>346</v>
      </c>
      <c r="B29" s="56" t="s">
        <v>86</v>
      </c>
      <c r="C29" s="62">
        <v>2</v>
      </c>
      <c r="D29" s="62">
        <v>2</v>
      </c>
      <c r="E29" s="62">
        <v>1</v>
      </c>
      <c r="F29" s="62">
        <v>1</v>
      </c>
      <c r="G29" s="62">
        <v>1</v>
      </c>
      <c r="H29" s="62">
        <v>5</v>
      </c>
      <c r="I29" s="48">
        <f t="shared" si="14"/>
        <v>2</v>
      </c>
      <c r="J29" s="62">
        <v>1</v>
      </c>
      <c r="K29" s="62">
        <v>1</v>
      </c>
      <c r="L29" s="62">
        <v>0</v>
      </c>
      <c r="M29" s="62">
        <v>2</v>
      </c>
      <c r="N29" s="48">
        <f t="shared" si="15"/>
        <v>1</v>
      </c>
      <c r="O29" s="50">
        <f t="shared" si="16"/>
        <v>2</v>
      </c>
      <c r="P29" s="51" t="str">
        <f t="shared" si="13"/>
        <v>basso</v>
      </c>
      <c r="Q29" s="52" t="str">
        <f t="shared" si="17"/>
        <v>0</v>
      </c>
      <c r="R29" s="57" t="str">
        <f>IF(O29&gt;6, "ALTO","0")</f>
        <v>0</v>
      </c>
      <c r="S29" s="42"/>
    </row>
    <row r="30" spans="1:19" ht="26.4" x14ac:dyDescent="0.25">
      <c r="A30" s="62" t="s">
        <v>347</v>
      </c>
      <c r="B30" s="56" t="s">
        <v>87</v>
      </c>
      <c r="C30" s="62">
        <v>2</v>
      </c>
      <c r="D30" s="62">
        <v>5</v>
      </c>
      <c r="E30" s="62">
        <v>1</v>
      </c>
      <c r="F30" s="62">
        <v>1</v>
      </c>
      <c r="G30" s="62">
        <v>1</v>
      </c>
      <c r="H30" s="62">
        <v>5</v>
      </c>
      <c r="I30" s="48">
        <f t="shared" si="14"/>
        <v>2.5</v>
      </c>
      <c r="J30" s="62">
        <v>1</v>
      </c>
      <c r="K30" s="62">
        <v>1</v>
      </c>
      <c r="L30" s="62">
        <v>0</v>
      </c>
      <c r="M30" s="62">
        <v>2</v>
      </c>
      <c r="N30" s="48">
        <f t="shared" si="15"/>
        <v>1</v>
      </c>
      <c r="O30" s="50">
        <f t="shared" si="16"/>
        <v>2.5</v>
      </c>
      <c r="P30" s="51" t="str">
        <f t="shared" si="13"/>
        <v>basso</v>
      </c>
      <c r="Q30" s="52" t="str">
        <f t="shared" si="17"/>
        <v>0</v>
      </c>
      <c r="R30" s="57" t="str">
        <f>IF(O30&gt;6, "ALTO","0")</f>
        <v>0</v>
      </c>
      <c r="S30" s="42"/>
    </row>
    <row r="31" spans="1:19" ht="39.6" x14ac:dyDescent="0.25">
      <c r="A31" s="62" t="s">
        <v>348</v>
      </c>
      <c r="B31" s="56" t="s">
        <v>88</v>
      </c>
      <c r="C31" s="62">
        <v>5</v>
      </c>
      <c r="D31" s="62">
        <v>2</v>
      </c>
      <c r="E31" s="62">
        <v>1</v>
      </c>
      <c r="F31" s="62">
        <v>1</v>
      </c>
      <c r="G31" s="62">
        <v>1</v>
      </c>
      <c r="H31" s="62">
        <v>5</v>
      </c>
      <c r="I31" s="48">
        <f t="shared" si="14"/>
        <v>2.5</v>
      </c>
      <c r="J31" s="62">
        <v>1</v>
      </c>
      <c r="K31" s="62">
        <v>1</v>
      </c>
      <c r="L31" s="62">
        <v>0</v>
      </c>
      <c r="M31" s="62">
        <v>2</v>
      </c>
      <c r="N31" s="48">
        <f t="shared" si="15"/>
        <v>1</v>
      </c>
      <c r="O31" s="50">
        <f t="shared" si="16"/>
        <v>2.5</v>
      </c>
      <c r="P31" s="51" t="str">
        <f t="shared" si="13"/>
        <v>basso</v>
      </c>
      <c r="Q31" s="52" t="str">
        <f t="shared" si="17"/>
        <v>0</v>
      </c>
      <c r="R31" s="57" t="str">
        <f t="shared" ref="R31:R38" si="18">IF(O31&gt;6, "ALTO","0")</f>
        <v>0</v>
      </c>
      <c r="S31" s="42"/>
    </row>
    <row r="32" spans="1:19" ht="13.2" x14ac:dyDescent="0.25">
      <c r="A32" s="62" t="s">
        <v>349</v>
      </c>
      <c r="B32" s="56" t="s">
        <v>89</v>
      </c>
      <c r="C32" s="62">
        <v>2</v>
      </c>
      <c r="D32" s="62">
        <v>5</v>
      </c>
      <c r="E32" s="62">
        <v>1</v>
      </c>
      <c r="F32" s="62">
        <v>1</v>
      </c>
      <c r="G32" s="62">
        <v>1</v>
      </c>
      <c r="H32" s="62">
        <v>5</v>
      </c>
      <c r="I32" s="48">
        <f t="shared" si="14"/>
        <v>2.5</v>
      </c>
      <c r="J32" s="62">
        <v>1</v>
      </c>
      <c r="K32" s="62">
        <v>1</v>
      </c>
      <c r="L32" s="62">
        <v>0</v>
      </c>
      <c r="M32" s="62">
        <v>2</v>
      </c>
      <c r="N32" s="48">
        <f t="shared" si="15"/>
        <v>1</v>
      </c>
      <c r="O32" s="50">
        <f t="shared" si="16"/>
        <v>2.5</v>
      </c>
      <c r="P32" s="51" t="str">
        <f t="shared" si="13"/>
        <v>basso</v>
      </c>
      <c r="Q32" s="52" t="str">
        <f t="shared" si="17"/>
        <v>0</v>
      </c>
      <c r="R32" s="57" t="str">
        <f t="shared" si="18"/>
        <v>0</v>
      </c>
      <c r="S32" s="42"/>
    </row>
    <row r="33" spans="1:19" s="25" customFormat="1" ht="66" x14ac:dyDescent="0.25">
      <c r="A33" s="54" t="s">
        <v>350</v>
      </c>
      <c r="B33" s="43" t="s">
        <v>357</v>
      </c>
      <c r="C33" s="54">
        <v>1</v>
      </c>
      <c r="D33" s="54">
        <v>2</v>
      </c>
      <c r="E33" s="54">
        <v>1</v>
      </c>
      <c r="F33" s="54">
        <v>1</v>
      </c>
      <c r="G33" s="54">
        <v>1</v>
      </c>
      <c r="H33" s="54">
        <v>5</v>
      </c>
      <c r="I33" s="48">
        <f t="shared" si="14"/>
        <v>1.8333333333333333</v>
      </c>
      <c r="J33" s="54">
        <v>1</v>
      </c>
      <c r="K33" s="54">
        <v>1</v>
      </c>
      <c r="L33" s="54">
        <v>0</v>
      </c>
      <c r="M33" s="54">
        <v>2</v>
      </c>
      <c r="N33" s="48">
        <f t="shared" si="15"/>
        <v>1</v>
      </c>
      <c r="O33" s="44">
        <f t="shared" si="16"/>
        <v>1.8333333333333333</v>
      </c>
      <c r="P33" s="45" t="str">
        <f t="shared" si="13"/>
        <v>basso</v>
      </c>
      <c r="Q33" s="46" t="str">
        <f t="shared" si="17"/>
        <v>0</v>
      </c>
      <c r="R33" s="47" t="str">
        <f t="shared" si="18"/>
        <v>0</v>
      </c>
      <c r="S33" s="42"/>
    </row>
    <row r="34" spans="1:19" ht="26.4" x14ac:dyDescent="0.25">
      <c r="A34" s="62" t="s">
        <v>351</v>
      </c>
      <c r="B34" s="56" t="s">
        <v>91</v>
      </c>
      <c r="C34" s="62">
        <v>1</v>
      </c>
      <c r="D34" s="62">
        <v>2</v>
      </c>
      <c r="E34" s="62">
        <v>1</v>
      </c>
      <c r="F34" s="62">
        <v>1</v>
      </c>
      <c r="G34" s="62">
        <v>1</v>
      </c>
      <c r="H34" s="62">
        <v>5</v>
      </c>
      <c r="I34" s="48">
        <f t="shared" si="14"/>
        <v>1.8333333333333333</v>
      </c>
      <c r="J34" s="62">
        <v>1</v>
      </c>
      <c r="K34" s="62">
        <v>1</v>
      </c>
      <c r="L34" s="62">
        <v>0</v>
      </c>
      <c r="M34" s="62">
        <v>2</v>
      </c>
      <c r="N34" s="48">
        <f t="shared" si="15"/>
        <v>1</v>
      </c>
      <c r="O34" s="50">
        <f t="shared" si="16"/>
        <v>1.8333333333333333</v>
      </c>
      <c r="P34" s="51" t="str">
        <f t="shared" si="13"/>
        <v>basso</v>
      </c>
      <c r="Q34" s="52" t="str">
        <f t="shared" si="17"/>
        <v>0</v>
      </c>
      <c r="R34" s="57" t="str">
        <f t="shared" si="18"/>
        <v>0</v>
      </c>
      <c r="S34" s="42"/>
    </row>
    <row r="35" spans="1:19" s="25" customFormat="1" ht="66" x14ac:dyDescent="0.25">
      <c r="A35" s="54" t="s">
        <v>352</v>
      </c>
      <c r="B35" s="43" t="s">
        <v>356</v>
      </c>
      <c r="C35" s="54">
        <v>1</v>
      </c>
      <c r="D35" s="54">
        <v>2</v>
      </c>
      <c r="E35" s="54">
        <v>1</v>
      </c>
      <c r="F35" s="54">
        <v>1</v>
      </c>
      <c r="G35" s="54">
        <v>1</v>
      </c>
      <c r="H35" s="54">
        <v>5</v>
      </c>
      <c r="I35" s="48">
        <f t="shared" si="14"/>
        <v>1.8333333333333333</v>
      </c>
      <c r="J35" s="54">
        <v>1</v>
      </c>
      <c r="K35" s="54">
        <v>1</v>
      </c>
      <c r="L35" s="54">
        <v>0</v>
      </c>
      <c r="M35" s="54">
        <v>2</v>
      </c>
      <c r="N35" s="48">
        <f t="shared" si="15"/>
        <v>1</v>
      </c>
      <c r="O35" s="44">
        <f t="shared" si="16"/>
        <v>1.8333333333333333</v>
      </c>
      <c r="P35" s="45" t="str">
        <f t="shared" si="13"/>
        <v>basso</v>
      </c>
      <c r="Q35" s="46" t="str">
        <f t="shared" si="17"/>
        <v>0</v>
      </c>
      <c r="R35" s="47" t="str">
        <f t="shared" si="18"/>
        <v>0</v>
      </c>
      <c r="S35" s="42"/>
    </row>
    <row r="36" spans="1:19" ht="26.4" x14ac:dyDescent="0.25">
      <c r="A36" s="62" t="s">
        <v>353</v>
      </c>
      <c r="B36" s="56" t="s">
        <v>92</v>
      </c>
      <c r="C36" s="62">
        <v>1</v>
      </c>
      <c r="D36" s="62">
        <v>2</v>
      </c>
      <c r="E36" s="62">
        <v>1</v>
      </c>
      <c r="F36" s="62">
        <v>1</v>
      </c>
      <c r="G36" s="62">
        <v>1</v>
      </c>
      <c r="H36" s="62">
        <v>5</v>
      </c>
      <c r="I36" s="48">
        <f t="shared" si="14"/>
        <v>1.8333333333333333</v>
      </c>
      <c r="J36" s="62">
        <v>1</v>
      </c>
      <c r="K36" s="62">
        <v>1</v>
      </c>
      <c r="L36" s="62">
        <v>0</v>
      </c>
      <c r="M36" s="62">
        <v>2</v>
      </c>
      <c r="N36" s="48">
        <f t="shared" si="15"/>
        <v>1</v>
      </c>
      <c r="O36" s="50">
        <f t="shared" si="16"/>
        <v>1.8333333333333333</v>
      </c>
      <c r="P36" s="51" t="str">
        <f t="shared" ref="P36:P38" si="19">IF(O36&lt;3, "basso","0")</f>
        <v>basso</v>
      </c>
      <c r="Q36" s="52" t="str">
        <f t="shared" si="17"/>
        <v>0</v>
      </c>
      <c r="R36" s="57" t="str">
        <f t="shared" si="18"/>
        <v>0</v>
      </c>
      <c r="S36" s="42"/>
    </row>
    <row r="37" spans="1:19" ht="26.4" x14ac:dyDescent="0.25">
      <c r="A37" s="62" t="s">
        <v>354</v>
      </c>
      <c r="B37" s="56" t="s">
        <v>93</v>
      </c>
      <c r="C37" s="62">
        <v>1</v>
      </c>
      <c r="D37" s="62">
        <v>2</v>
      </c>
      <c r="E37" s="62">
        <v>1</v>
      </c>
      <c r="F37" s="62">
        <v>1</v>
      </c>
      <c r="G37" s="62">
        <v>1</v>
      </c>
      <c r="H37" s="62">
        <v>5</v>
      </c>
      <c r="I37" s="48">
        <f t="shared" si="14"/>
        <v>1.8333333333333333</v>
      </c>
      <c r="J37" s="62">
        <v>1</v>
      </c>
      <c r="K37" s="62">
        <v>1</v>
      </c>
      <c r="L37" s="62">
        <v>0</v>
      </c>
      <c r="M37" s="62">
        <v>2</v>
      </c>
      <c r="N37" s="48">
        <f t="shared" si="15"/>
        <v>1</v>
      </c>
      <c r="O37" s="50">
        <f t="shared" si="16"/>
        <v>1.8333333333333333</v>
      </c>
      <c r="P37" s="51" t="str">
        <f t="shared" si="19"/>
        <v>basso</v>
      </c>
      <c r="Q37" s="52" t="str">
        <f t="shared" si="17"/>
        <v>0</v>
      </c>
      <c r="R37" s="57" t="str">
        <f t="shared" si="18"/>
        <v>0</v>
      </c>
      <c r="S37" s="42"/>
    </row>
    <row r="38" spans="1:19" ht="26.4" x14ac:dyDescent="0.25">
      <c r="A38" s="62" t="s">
        <v>355</v>
      </c>
      <c r="B38" s="56" t="s">
        <v>95</v>
      </c>
      <c r="C38" s="62">
        <v>5</v>
      </c>
      <c r="D38" s="62">
        <v>2</v>
      </c>
      <c r="E38" s="62">
        <v>1</v>
      </c>
      <c r="F38" s="62">
        <v>1</v>
      </c>
      <c r="G38" s="62">
        <v>1</v>
      </c>
      <c r="H38" s="62">
        <v>5</v>
      </c>
      <c r="I38" s="48">
        <f t="shared" si="14"/>
        <v>2.5</v>
      </c>
      <c r="J38" s="62">
        <v>1</v>
      </c>
      <c r="K38" s="62">
        <v>1</v>
      </c>
      <c r="L38" s="62">
        <v>0</v>
      </c>
      <c r="M38" s="62">
        <v>2</v>
      </c>
      <c r="N38" s="48">
        <f t="shared" si="15"/>
        <v>1</v>
      </c>
      <c r="O38" s="50">
        <f t="shared" si="16"/>
        <v>2.5</v>
      </c>
      <c r="P38" s="51" t="str">
        <f t="shared" si="19"/>
        <v>basso</v>
      </c>
      <c r="Q38" s="52" t="str">
        <f t="shared" si="17"/>
        <v>0</v>
      </c>
      <c r="R38" s="57" t="str">
        <f t="shared" si="18"/>
        <v>0</v>
      </c>
      <c r="S38" s="42"/>
    </row>
  </sheetData>
  <mergeCells count="3">
    <mergeCell ref="O2:R2"/>
    <mergeCell ref="A1:B1"/>
    <mergeCell ref="O1:R1"/>
  </mergeCells>
  <pageMargins left="0" right="0" top="0" bottom="0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18</vt:i4>
      </vt:variant>
    </vt:vector>
  </HeadingPairs>
  <TitlesOfParts>
    <vt:vector size="36" baseType="lpstr">
      <vt:lpstr>Indice RISCHI</vt:lpstr>
      <vt:lpstr>DEMANIO</vt:lpstr>
      <vt:lpstr>CONTRATTI-ECONOMATO</vt:lpstr>
      <vt:lpstr>DIREZIONE PORTI</vt:lpstr>
      <vt:lpstr>AVVOCATURA</vt:lpstr>
      <vt:lpstr>BILANCIO</vt:lpstr>
      <vt:lpstr>SISTEMI INFORMATIVI</vt:lpstr>
      <vt:lpstr>RISORSE UMANE</vt:lpstr>
      <vt:lpstr>COORDINAMENTO</vt:lpstr>
      <vt:lpstr>COORDINAMENTO-PROTOCOLLO</vt:lpstr>
      <vt:lpstr>GRANDI PROG. - MANUT.-AMBIENTE</vt:lpstr>
      <vt:lpstr>COMUNICAZIONE</vt:lpstr>
      <vt:lpstr>PROMOZIONE</vt:lpstr>
      <vt:lpstr>STUDI</vt:lpstr>
      <vt:lpstr>SECURITY-AUTISTI</vt:lpstr>
      <vt:lpstr>CONTROLLO DI GESTIONE</vt:lpstr>
      <vt:lpstr>Pianificazione e Programmazione</vt:lpstr>
      <vt:lpstr>RECUPERO CREDITI</vt:lpstr>
      <vt:lpstr>BILANCIO!Area_stampa</vt:lpstr>
      <vt:lpstr>COMUNICAZIONE!Area_stampa</vt:lpstr>
      <vt:lpstr>'CONTRATTI-ECONOMATO'!Area_stampa</vt:lpstr>
      <vt:lpstr>'CONTROLLO DI GESTIONE'!Area_stampa</vt:lpstr>
      <vt:lpstr>COORDINAMENTO!Area_stampa</vt:lpstr>
      <vt:lpstr>'COORDINAMENTO-PROTOCOLLO'!Area_stampa</vt:lpstr>
      <vt:lpstr>'GRANDI PROG. - MANUT.-AMBIENTE'!Area_stampa</vt:lpstr>
      <vt:lpstr>'Indice RISCHI'!Area_stampa</vt:lpstr>
      <vt:lpstr>'Pianificazione e Programmazione'!Area_stampa</vt:lpstr>
      <vt:lpstr>PROMOZIONE!Area_stampa</vt:lpstr>
      <vt:lpstr>'RECUPERO CREDITI'!Area_stampa</vt:lpstr>
      <vt:lpstr>'RISORSE UMANE'!Area_stampa</vt:lpstr>
      <vt:lpstr>'SECURITY-AUTISTI'!Area_stampa</vt:lpstr>
      <vt:lpstr>'SISTEMI INFORMATIVI'!Area_stampa</vt:lpstr>
      <vt:lpstr>STUDI!Area_stampa</vt:lpstr>
      <vt:lpstr>COORDINAMENTO!Titoli_stampa</vt:lpstr>
      <vt:lpstr>'COORDINAMENTO-PROTOCOLLO'!Titoli_stampa</vt:lpstr>
      <vt:lpstr>'SECURITY-AUTISTI'!Titoli_stampa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 Taliento</dc:creator>
  <cp:lastModifiedBy>Diego Tiberio Sara</cp:lastModifiedBy>
  <cp:lastPrinted>2019-01-14T12:18:05Z</cp:lastPrinted>
  <dcterms:created xsi:type="dcterms:W3CDTF">2015-12-10T10:23:57Z</dcterms:created>
  <dcterms:modified xsi:type="dcterms:W3CDTF">2021-03-31T10:14:28Z</dcterms:modified>
</cp:coreProperties>
</file>