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.pisacane\Desktop\PTPCT\ADOZIONE PIANO\AGGIORNAMENTO 2019-2021\ALLEGATI\LUGLIO 2019 ALL 3 E 5\"/>
    </mc:Choice>
  </mc:AlternateContent>
  <bookViews>
    <workbookView xWindow="0" yWindow="1185" windowWidth="19140" windowHeight="6255" firstSheet="16" activeTab="22"/>
  </bookViews>
  <sheets>
    <sheet name="Indice RISCHI" sheetId="3" r:id="rId1"/>
    <sheet name="DEMANIO" sheetId="1" r:id="rId2"/>
    <sheet name="CONTRATTI" sheetId="7" r:id="rId3"/>
    <sheet name="CONTRATTI-ECONOMATO" sheetId="8" r:id="rId4"/>
    <sheet name="Foglio2" sheetId="30" r:id="rId5"/>
    <sheet name="AVVOCATURA" sheetId="9" r:id="rId6"/>
    <sheet name="BILANCIO-CONTABILITA'-TRIBUTI" sheetId="11" r:id="rId7"/>
    <sheet name="RISORSE UMANE" sheetId="16" r:id="rId8"/>
    <sheet name="SISTEMI INFORMATIVI" sheetId="25" r:id="rId9"/>
    <sheet name="COORDINAMENTO-STAFF AL PRESIDEN" sheetId="19" r:id="rId10"/>
    <sheet name="Foglio1" sheetId="29" r:id="rId11"/>
    <sheet name="COORDINAMENTO-PROTOCOLLO" sheetId="14" r:id="rId12"/>
    <sheet name="GRANDI PROGETTI" sheetId="15" r:id="rId13"/>
    <sheet name="GRANDI PROGETTI - MANUTENZIONE" sheetId="23" r:id="rId14"/>
    <sheet name="GRANDI PROGETTI - AMBIENTE" sheetId="5" r:id="rId15"/>
    <sheet name="COMUNICAZIONE" sheetId="12" r:id="rId16"/>
    <sheet name="PROMOZIONE" sheetId="17" r:id="rId17"/>
    <sheet name="STUDI" sheetId="18" r:id="rId18"/>
    <sheet name="SECURITY" sheetId="4" r:id="rId19"/>
    <sheet name="SECURITY - AUTISTI" sheetId="20" r:id="rId20"/>
    <sheet name="CONTROLLO DI GESTIONE" sheetId="24" r:id="rId21"/>
    <sheet name="Pianificazione e Programmazione" sheetId="22" r:id="rId22"/>
    <sheet name="RECUPERO CREDITI" sheetId="26" r:id="rId23"/>
    <sheet name="DIREZIONE PORTI SALERNO E CS" sheetId="28" r:id="rId24"/>
  </sheets>
  <definedNames>
    <definedName name="_xlnm.Print_Area" localSheetId="5">AVVOCATURA!$A$2:$S$14</definedName>
    <definedName name="_xlnm.Print_Area" localSheetId="6">'BILANCIO-CONTABILITA''-TRIBUTI'!$A$2:$S$8</definedName>
    <definedName name="_xlnm.Print_Area" localSheetId="15">COMUNICAZIONE!$A$2:$S$17</definedName>
    <definedName name="_xlnm.Print_Area" localSheetId="2">CONTRATTI!$A$2:$S$14</definedName>
    <definedName name="_xlnm.Print_Area" localSheetId="3">'CONTRATTI-ECONOMATO'!$A$2:$S$15</definedName>
    <definedName name="_xlnm.Print_Area" localSheetId="20">'CONTROLLO DI GESTIONE'!$A$1:$S$7</definedName>
    <definedName name="_xlnm.Print_Area" localSheetId="11">'COORDINAMENTO-PROTOCOLLO'!$A$2:$S$25</definedName>
    <definedName name="_xlnm.Print_Area" localSheetId="9">'COORDINAMENTO-STAFF AL PRESIDEN'!$A$1:$S$38</definedName>
    <definedName name="_xlnm.Print_Area" localSheetId="1">DEMANIO!$A$1:$S$42</definedName>
    <definedName name="_xlnm.Print_Area" localSheetId="23">'DIREZIONE PORTI SALERNO E CS'!$A$2:$S$8</definedName>
    <definedName name="_xlnm.Print_Area" localSheetId="12">'GRANDI PROGETTI'!$A$2:$S$11</definedName>
    <definedName name="_xlnm.Print_Area" localSheetId="14">'GRANDI PROGETTI - AMBIENTE'!$A$2:$S$18</definedName>
    <definedName name="_xlnm.Print_Area" localSheetId="13">'GRANDI PROGETTI - MANUTENZIONE'!$A$2:$S$11</definedName>
    <definedName name="_xlnm.Print_Area" localSheetId="0">'Indice RISCHI'!$A$1:$I$39</definedName>
    <definedName name="_xlnm.Print_Area" localSheetId="21">'Pianificazione e Programmazione'!$A$2:$S$8</definedName>
    <definedName name="_xlnm.Print_Area" localSheetId="16">PROMOZIONE!$A$2:$S$16</definedName>
    <definedName name="_xlnm.Print_Area" localSheetId="22">'RECUPERO CREDITI'!$A$2:$S$6</definedName>
    <definedName name="_xlnm.Print_Area" localSheetId="7">'RISORSE UMANE'!$A$2:$S$8</definedName>
    <definedName name="_xlnm.Print_Area" localSheetId="18">SECURITY!$A$1:$S$16</definedName>
    <definedName name="_xlnm.Print_Area" localSheetId="19">'SECURITY - AUTISTI'!$A$1:$S$13</definedName>
    <definedName name="_xlnm.Print_Area" localSheetId="8">'SISTEMI INFORMATIVI'!$A$2:$S$9</definedName>
    <definedName name="_xlnm.Print_Area" localSheetId="17">STUDI!$A$2:$S$17</definedName>
    <definedName name="_xlnm.Print_Titles" localSheetId="11">'COORDINAMENTO-PROTOCOLLO'!$2:$3</definedName>
    <definedName name="_xlnm.Print_Titles" localSheetId="9">'COORDINAMENTO-STAFF AL PRESIDEN'!$1:$2</definedName>
    <definedName name="_xlnm.Print_Titles" localSheetId="1">DEMANIO!$2:$3</definedName>
    <definedName name="_xlnm.Print_Titles" localSheetId="14">'GRANDI PROGETTI - AMBIENTE'!$2:$3</definedName>
    <definedName name="_xlnm.Print_Titles" localSheetId="18">SECURITY!$2:$3</definedName>
  </definedNames>
  <calcPr calcId="152511"/>
</workbook>
</file>

<file path=xl/calcChain.xml><?xml version="1.0" encoding="utf-8"?>
<calcChain xmlns="http://schemas.openxmlformats.org/spreadsheetml/2006/main">
  <c r="I24" i="4" l="1"/>
  <c r="O24" i="4" s="1"/>
  <c r="N24" i="4"/>
  <c r="N10" i="22"/>
  <c r="I10" i="22"/>
  <c r="O10" i="22" s="1"/>
  <c r="I23" i="4"/>
  <c r="O23" i="4" s="1"/>
  <c r="N23" i="4"/>
  <c r="N9" i="22"/>
  <c r="I9" i="22"/>
  <c r="O9" i="22" s="1"/>
  <c r="I22" i="4"/>
  <c r="O22" i="4" s="1"/>
  <c r="N22" i="4"/>
  <c r="I21" i="4"/>
  <c r="N21" i="4"/>
  <c r="O21" i="4"/>
  <c r="R21" i="4" s="1"/>
  <c r="Q21" i="4"/>
  <c r="I20" i="4"/>
  <c r="O20" i="4" s="1"/>
  <c r="N20" i="4"/>
  <c r="Q24" i="4" l="1"/>
  <c r="P24" i="4"/>
  <c r="R24" i="4"/>
  <c r="Q10" i="22"/>
  <c r="R10" i="22"/>
  <c r="P10" i="22"/>
  <c r="Q23" i="4"/>
  <c r="R23" i="4"/>
  <c r="P23" i="4"/>
  <c r="P9" i="22"/>
  <c r="R9" i="22"/>
  <c r="Q9" i="22"/>
  <c r="P22" i="4"/>
  <c r="Q22" i="4"/>
  <c r="R22" i="4"/>
  <c r="P21" i="4"/>
  <c r="P20" i="4"/>
  <c r="Q20" i="4"/>
  <c r="R20" i="4"/>
  <c r="N19" i="4"/>
  <c r="I19" i="4"/>
  <c r="O19" i="4" s="1"/>
  <c r="N18" i="4"/>
  <c r="I18" i="4"/>
  <c r="O18" i="4" s="1"/>
  <c r="N17" i="4"/>
  <c r="I17" i="4"/>
  <c r="O17" i="4" s="1"/>
  <c r="R19" i="4" l="1"/>
  <c r="P19" i="4"/>
  <c r="Q19" i="4"/>
  <c r="Q18" i="4"/>
  <c r="P18" i="4"/>
  <c r="R18" i="4"/>
  <c r="R17" i="4"/>
  <c r="Q17" i="4"/>
  <c r="P17" i="4"/>
  <c r="I16" i="8"/>
  <c r="O16" i="8" s="1"/>
  <c r="N16" i="8"/>
  <c r="P16" i="8" l="1"/>
  <c r="Q16" i="8"/>
  <c r="R16" i="8"/>
  <c r="N16" i="16"/>
  <c r="I16" i="16"/>
  <c r="O15" i="16"/>
  <c r="R15" i="16" s="1"/>
  <c r="N15" i="16"/>
  <c r="I15" i="16"/>
  <c r="N14" i="16"/>
  <c r="I14" i="16"/>
  <c r="O14" i="16" s="1"/>
  <c r="N13" i="16"/>
  <c r="I13" i="16"/>
  <c r="O13" i="16" s="1"/>
  <c r="R13" i="16" s="1"/>
  <c r="N12" i="16"/>
  <c r="I12" i="16"/>
  <c r="N11" i="16"/>
  <c r="I11" i="16"/>
  <c r="O11" i="16" s="1"/>
  <c r="R11" i="16" s="1"/>
  <c r="N10" i="16"/>
  <c r="I10" i="16"/>
  <c r="O10" i="16" s="1"/>
  <c r="N9" i="16"/>
  <c r="I9" i="16"/>
  <c r="O9" i="16" s="1"/>
  <c r="R9" i="16" s="1"/>
  <c r="O12" i="16" l="1"/>
  <c r="P12" i="16" s="1"/>
  <c r="O16" i="16"/>
  <c r="Q16" i="16" s="1"/>
  <c r="P10" i="16"/>
  <c r="Q10" i="16"/>
  <c r="R10" i="16"/>
  <c r="R12" i="16"/>
  <c r="P14" i="16"/>
  <c r="R14" i="16"/>
  <c r="Q14" i="16"/>
  <c r="P16" i="16"/>
  <c r="R16" i="16"/>
  <c r="P9" i="16"/>
  <c r="P11" i="16"/>
  <c r="P15" i="16"/>
  <c r="Q9" i="16"/>
  <c r="Q11" i="16"/>
  <c r="Q13" i="16"/>
  <c r="Q15" i="16"/>
  <c r="P13" i="16"/>
  <c r="D39" i="3"/>
  <c r="C39" i="3"/>
  <c r="N10" i="28"/>
  <c r="I10" i="28"/>
  <c r="O10" i="28" s="1"/>
  <c r="R10" i="28" s="1"/>
  <c r="N9" i="28"/>
  <c r="I9" i="28"/>
  <c r="N8" i="28"/>
  <c r="I8" i="28"/>
  <c r="O7" i="28"/>
  <c r="R7" i="28" s="1"/>
  <c r="N7" i="28"/>
  <c r="I7" i="28"/>
  <c r="N6" i="28"/>
  <c r="I6" i="28"/>
  <c r="O6" i="28" s="1"/>
  <c r="N5" i="28"/>
  <c r="I5" i="28"/>
  <c r="N4" i="28"/>
  <c r="I4" i="28"/>
  <c r="O4" i="28" s="1"/>
  <c r="Q12" i="16" l="1"/>
  <c r="O5" i="28"/>
  <c r="R5" i="28" s="1"/>
  <c r="O8" i="28"/>
  <c r="O9" i="28"/>
  <c r="R9" i="28" s="1"/>
  <c r="P10" i="28"/>
  <c r="Q10" i="28"/>
  <c r="P9" i="28"/>
  <c r="Q9" i="28"/>
  <c r="P4" i="28"/>
  <c r="R4" i="28"/>
  <c r="Q4" i="28"/>
  <c r="P6" i="28"/>
  <c r="R6" i="28"/>
  <c r="Q6" i="28"/>
  <c r="P8" i="28"/>
  <c r="R8" i="28"/>
  <c r="Q8" i="28"/>
  <c r="P7" i="28"/>
  <c r="Q7" i="28"/>
  <c r="N13" i="7"/>
  <c r="I13" i="7"/>
  <c r="N14" i="7"/>
  <c r="I14" i="7"/>
  <c r="O13" i="7" l="1"/>
  <c r="Q5" i="28"/>
  <c r="P5" i="28"/>
  <c r="O14" i="7"/>
  <c r="R14" i="7" s="1"/>
  <c r="Q13" i="7"/>
  <c r="P13" i="7"/>
  <c r="R13" i="7"/>
  <c r="P14" i="7"/>
  <c r="N42" i="1"/>
  <c r="I42" i="1"/>
  <c r="N7" i="26"/>
  <c r="I7" i="26"/>
  <c r="O7" i="26" s="1"/>
  <c r="I6" i="26"/>
  <c r="N9" i="26"/>
  <c r="I9" i="26"/>
  <c r="N8" i="26"/>
  <c r="I8" i="26"/>
  <c r="O8" i="26" s="1"/>
  <c r="R8" i="26" s="1"/>
  <c r="Q14" i="7" l="1"/>
  <c r="O42" i="1"/>
  <c r="P42" i="1" s="1"/>
  <c r="O9" i="26"/>
  <c r="R9" i="26" s="1"/>
  <c r="P8" i="26"/>
  <c r="Q8" i="26"/>
  <c r="R7" i="26"/>
  <c r="Q7" i="26"/>
  <c r="P7" i="26"/>
  <c r="Q42" i="1" l="1"/>
  <c r="R42" i="1"/>
  <c r="P9" i="26"/>
  <c r="Q9" i="26"/>
  <c r="N8" i="16"/>
  <c r="I8" i="16"/>
  <c r="I7" i="16"/>
  <c r="N7" i="16"/>
  <c r="O8" i="16" l="1"/>
  <c r="R8" i="16" s="1"/>
  <c r="O7" i="16"/>
  <c r="P7" i="16"/>
  <c r="Q7" i="16"/>
  <c r="R7" i="16"/>
  <c r="N5" i="26"/>
  <c r="I5" i="26"/>
  <c r="O5" i="26" s="1"/>
  <c r="N6" i="26"/>
  <c r="N4" i="26"/>
  <c r="I4" i="26"/>
  <c r="N12" i="7"/>
  <c r="I12" i="7"/>
  <c r="O12" i="7" s="1"/>
  <c r="N17" i="18"/>
  <c r="I17" i="18"/>
  <c r="I15" i="18"/>
  <c r="N15" i="18"/>
  <c r="I16" i="18"/>
  <c r="N16" i="18"/>
  <c r="N14" i="18"/>
  <c r="I14" i="18"/>
  <c r="N13" i="18"/>
  <c r="I13" i="18"/>
  <c r="Q8" i="16" l="1"/>
  <c r="P8" i="16"/>
  <c r="O6" i="26"/>
  <c r="R6" i="26" s="1"/>
  <c r="O4" i="26"/>
  <c r="R4" i="26" s="1"/>
  <c r="R5" i="26"/>
  <c r="Q5" i="26"/>
  <c r="P5" i="26"/>
  <c r="P4" i="26"/>
  <c r="R12" i="7"/>
  <c r="P12" i="7"/>
  <c r="O17" i="18"/>
  <c r="R17" i="18" s="1"/>
  <c r="Q17" i="18"/>
  <c r="O15" i="18"/>
  <c r="Q15" i="18" s="1"/>
  <c r="O14" i="18"/>
  <c r="R14" i="18" s="1"/>
  <c r="O16" i="18"/>
  <c r="Q16" i="18" s="1"/>
  <c r="O13" i="18"/>
  <c r="R13" i="18" s="1"/>
  <c r="Q4" i="26" l="1"/>
  <c r="Q6" i="26"/>
  <c r="P6" i="26"/>
  <c r="P17" i="18"/>
  <c r="R15" i="18"/>
  <c r="P14" i="18"/>
  <c r="P15" i="18"/>
  <c r="P16" i="18"/>
  <c r="Q14" i="18"/>
  <c r="P13" i="18"/>
  <c r="R16" i="18"/>
  <c r="Q13" i="18"/>
  <c r="N6" i="23" l="1"/>
  <c r="I6" i="23"/>
  <c r="O6" i="23" s="1"/>
  <c r="P6" i="23" l="1"/>
  <c r="R6" i="23"/>
  <c r="Q6" i="23"/>
  <c r="I5" i="25"/>
  <c r="N9" i="25"/>
  <c r="O9" i="25" s="1"/>
  <c r="N8" i="25"/>
  <c r="N7" i="25"/>
  <c r="I9" i="25"/>
  <c r="I8" i="25"/>
  <c r="I7" i="25"/>
  <c r="N6" i="25"/>
  <c r="I6" i="25"/>
  <c r="N5" i="25"/>
  <c r="N4" i="25"/>
  <c r="I4" i="25"/>
  <c r="O7" i="25" l="1"/>
  <c r="Q7" i="25" s="1"/>
  <c r="O8" i="25"/>
  <c r="R8" i="25" s="1"/>
  <c r="P7" i="25"/>
  <c r="R7" i="25"/>
  <c r="P8" i="25"/>
  <c r="R9" i="25"/>
  <c r="Q9" i="25"/>
  <c r="O5" i="25"/>
  <c r="P5" i="25" s="1"/>
  <c r="O6" i="25"/>
  <c r="R6" i="25" s="1"/>
  <c r="O4" i="25"/>
  <c r="R4" i="25" s="1"/>
  <c r="R5" i="25"/>
  <c r="N7" i="24"/>
  <c r="I7" i="24"/>
  <c r="N6" i="24"/>
  <c r="I6" i="24"/>
  <c r="N5" i="24"/>
  <c r="I5" i="24"/>
  <c r="N4" i="24"/>
  <c r="I4" i="24"/>
  <c r="N3" i="24"/>
  <c r="I3" i="24"/>
  <c r="I16" i="4"/>
  <c r="N16" i="4"/>
  <c r="N8" i="1"/>
  <c r="I8" i="1"/>
  <c r="Q8" i="25" l="1"/>
  <c r="O16" i="4"/>
  <c r="P16" i="4" s="1"/>
  <c r="O7" i="24"/>
  <c r="R7" i="24" s="1"/>
  <c r="O5" i="24"/>
  <c r="R5" i="24" s="1"/>
  <c r="O3" i="24"/>
  <c r="R3" i="24" s="1"/>
  <c r="Q5" i="25"/>
  <c r="Q6" i="25"/>
  <c r="P4" i="25"/>
  <c r="P6" i="25"/>
  <c r="Q4" i="25"/>
  <c r="O4" i="24"/>
  <c r="R4" i="24" s="1"/>
  <c r="O6" i="24"/>
  <c r="R6" i="24" s="1"/>
  <c r="P5" i="24"/>
  <c r="Q5" i="24"/>
  <c r="O8" i="1"/>
  <c r="Q8" i="1" s="1"/>
  <c r="N15" i="4"/>
  <c r="I15" i="4"/>
  <c r="I14" i="4"/>
  <c r="N14" i="4"/>
  <c r="R16" i="4" l="1"/>
  <c r="Q16" i="4"/>
  <c r="O14" i="4"/>
  <c r="Q14" i="4" s="1"/>
  <c r="O15" i="4"/>
  <c r="Q15" i="4" s="1"/>
  <c r="P7" i="24"/>
  <c r="Q7" i="24"/>
  <c r="Q6" i="24"/>
  <c r="P6" i="24"/>
  <c r="Q3" i="24"/>
  <c r="P3" i="24"/>
  <c r="P4" i="24"/>
  <c r="Q4" i="24"/>
  <c r="R8" i="1"/>
  <c r="P8" i="1"/>
  <c r="R14" i="4"/>
  <c r="R15" i="4" l="1"/>
  <c r="P15" i="4"/>
  <c r="P14" i="4"/>
  <c r="N38" i="19"/>
  <c r="I38" i="19"/>
  <c r="O38" i="19" s="1"/>
  <c r="R38" i="19" s="1"/>
  <c r="N37" i="19"/>
  <c r="I37" i="19"/>
  <c r="N36" i="19"/>
  <c r="I36" i="19"/>
  <c r="O36" i="19" s="1"/>
  <c r="R36" i="19" s="1"/>
  <c r="N35" i="19"/>
  <c r="I35" i="19"/>
  <c r="N34" i="19"/>
  <c r="I34" i="19"/>
  <c r="N33" i="19"/>
  <c r="I33" i="19"/>
  <c r="O33" i="19" s="1"/>
  <c r="N32" i="19"/>
  <c r="I32" i="19"/>
  <c r="O32" i="19" s="1"/>
  <c r="R32" i="19" s="1"/>
  <c r="N31" i="19"/>
  <c r="I31" i="19"/>
  <c r="O31" i="19" s="1"/>
  <c r="N30" i="19"/>
  <c r="I30" i="19"/>
  <c r="N29" i="19"/>
  <c r="I29" i="19"/>
  <c r="N28" i="19"/>
  <c r="I28" i="19"/>
  <c r="O28" i="19" s="1"/>
  <c r="R28" i="19" s="1"/>
  <c r="N27" i="19"/>
  <c r="I27" i="19"/>
  <c r="O27" i="19" s="1"/>
  <c r="N11" i="23"/>
  <c r="I11" i="23"/>
  <c r="N10" i="23"/>
  <c r="I10" i="23"/>
  <c r="N9" i="23"/>
  <c r="I9" i="23"/>
  <c r="O9" i="23" s="1"/>
  <c r="N8" i="23"/>
  <c r="I8" i="23"/>
  <c r="N7" i="23"/>
  <c r="I7" i="23"/>
  <c r="N5" i="23"/>
  <c r="I5" i="23"/>
  <c r="N4" i="23"/>
  <c r="I4" i="23"/>
  <c r="O4" i="23" s="1"/>
  <c r="O7" i="23" l="1"/>
  <c r="P7" i="23" s="1"/>
  <c r="O11" i="23"/>
  <c r="O30" i="19"/>
  <c r="R30" i="19" s="1"/>
  <c r="O34" i="19"/>
  <c r="R34" i="19" s="1"/>
  <c r="O35" i="19"/>
  <c r="O8" i="23"/>
  <c r="R8" i="23" s="1"/>
  <c r="O5" i="23"/>
  <c r="R5" i="23" s="1"/>
  <c r="O10" i="23"/>
  <c r="Q10" i="23" s="1"/>
  <c r="O29" i="19"/>
  <c r="R29" i="19" s="1"/>
  <c r="O37" i="19"/>
  <c r="Q37" i="19" s="1"/>
  <c r="P31" i="19"/>
  <c r="R31" i="19"/>
  <c r="Q31" i="19"/>
  <c r="P33" i="19"/>
  <c r="R33" i="19"/>
  <c r="Q33" i="19"/>
  <c r="P27" i="19"/>
  <c r="R27" i="19"/>
  <c r="Q27" i="19"/>
  <c r="P35" i="19"/>
  <c r="R35" i="19"/>
  <c r="Q35" i="19"/>
  <c r="P29" i="19"/>
  <c r="Q29" i="19"/>
  <c r="P37" i="19"/>
  <c r="P28" i="19"/>
  <c r="P30" i="19"/>
  <c r="P32" i="19"/>
  <c r="P34" i="19"/>
  <c r="P36" i="19"/>
  <c r="P38" i="19"/>
  <c r="Q28" i="19"/>
  <c r="Q30" i="19"/>
  <c r="Q32" i="19"/>
  <c r="Q34" i="19"/>
  <c r="Q36" i="19"/>
  <c r="Q38" i="19"/>
  <c r="R10" i="23"/>
  <c r="P8" i="23"/>
  <c r="P5" i="23"/>
  <c r="Q9" i="23"/>
  <c r="P9" i="23"/>
  <c r="R9" i="23"/>
  <c r="Q4" i="23"/>
  <c r="R4" i="23"/>
  <c r="P4" i="23"/>
  <c r="Q7" i="23"/>
  <c r="R7" i="23"/>
  <c r="Q11" i="23"/>
  <c r="P11" i="23"/>
  <c r="R11" i="23"/>
  <c r="Q5" i="23"/>
  <c r="Q8" i="23"/>
  <c r="I41" i="1"/>
  <c r="N41" i="1"/>
  <c r="R37" i="19" l="1"/>
  <c r="P10" i="23"/>
  <c r="O41" i="1"/>
  <c r="Q41" i="1" s="1"/>
  <c r="N6" i="16"/>
  <c r="I6" i="16"/>
  <c r="O6" i="16" s="1"/>
  <c r="R6" i="16" s="1"/>
  <c r="N5" i="16"/>
  <c r="I5" i="16"/>
  <c r="N8" i="22"/>
  <c r="I8" i="22"/>
  <c r="N7" i="22"/>
  <c r="I7" i="22"/>
  <c r="N6" i="22"/>
  <c r="I6" i="22"/>
  <c r="N5" i="22"/>
  <c r="I5" i="22"/>
  <c r="N4" i="22"/>
  <c r="I4" i="22"/>
  <c r="P41" i="1" l="1"/>
  <c r="R41" i="1"/>
  <c r="O5" i="16"/>
  <c r="R5" i="16" s="1"/>
  <c r="P6" i="16"/>
  <c r="Q6" i="16"/>
  <c r="O4" i="22"/>
  <c r="Q4" i="22" s="1"/>
  <c r="O8" i="22"/>
  <c r="R8" i="22" s="1"/>
  <c r="O5" i="22"/>
  <c r="P5" i="22" s="1"/>
  <c r="O7" i="22"/>
  <c r="P7" i="22" s="1"/>
  <c r="O6" i="22"/>
  <c r="R6" i="22" s="1"/>
  <c r="Q7" i="22"/>
  <c r="Q5" i="16" l="1"/>
  <c r="Q6" i="22"/>
  <c r="P6" i="22"/>
  <c r="R7" i="22"/>
  <c r="P5" i="16"/>
  <c r="P4" i="22"/>
  <c r="R4" i="22"/>
  <c r="R5" i="22"/>
  <c r="P8" i="22"/>
  <c r="Q8" i="22"/>
  <c r="Q5" i="22"/>
  <c r="N15" i="17" l="1"/>
  <c r="I14" i="17"/>
  <c r="I15" i="17"/>
  <c r="N13" i="20" l="1"/>
  <c r="I13" i="20"/>
  <c r="N12" i="20"/>
  <c r="I12" i="20"/>
  <c r="N11" i="20"/>
  <c r="I11" i="20"/>
  <c r="N10" i="20"/>
  <c r="I10" i="20"/>
  <c r="N9" i="20"/>
  <c r="I9" i="20"/>
  <c r="O9" i="20" s="1"/>
  <c r="N8" i="20"/>
  <c r="I8" i="20"/>
  <c r="N7" i="20"/>
  <c r="I7" i="20"/>
  <c r="O7" i="20" s="1"/>
  <c r="N6" i="20"/>
  <c r="I6" i="20"/>
  <c r="N5" i="20"/>
  <c r="I5" i="20"/>
  <c r="O5" i="20" s="1"/>
  <c r="N4" i="20"/>
  <c r="I4" i="20"/>
  <c r="N3" i="20"/>
  <c r="I3" i="20"/>
  <c r="O3" i="20" s="1"/>
  <c r="N26" i="19"/>
  <c r="I26" i="19"/>
  <c r="N25" i="19"/>
  <c r="I25" i="19"/>
  <c r="N24" i="19"/>
  <c r="I24" i="19"/>
  <c r="N23" i="19"/>
  <c r="I23" i="19"/>
  <c r="O23" i="19" s="1"/>
  <c r="N22" i="19"/>
  <c r="I22" i="19"/>
  <c r="N21" i="19"/>
  <c r="I21" i="19"/>
  <c r="O21" i="19" s="1"/>
  <c r="P21" i="19" s="1"/>
  <c r="N20" i="19"/>
  <c r="I20" i="19"/>
  <c r="N19" i="19"/>
  <c r="I19" i="19"/>
  <c r="N18" i="19"/>
  <c r="I18" i="19"/>
  <c r="N17" i="19"/>
  <c r="I17" i="19"/>
  <c r="O17" i="19" s="1"/>
  <c r="P17" i="19" s="1"/>
  <c r="N16" i="19"/>
  <c r="I16" i="19"/>
  <c r="N15" i="19"/>
  <c r="I15" i="19"/>
  <c r="O15" i="19" s="1"/>
  <c r="N14" i="19"/>
  <c r="I14" i="19"/>
  <c r="N13" i="19"/>
  <c r="I13" i="19"/>
  <c r="O13" i="19" s="1"/>
  <c r="P13" i="19" s="1"/>
  <c r="N12" i="19"/>
  <c r="I12" i="19"/>
  <c r="O12" i="19" s="1"/>
  <c r="N11" i="19"/>
  <c r="I11" i="19"/>
  <c r="O11" i="19" s="1"/>
  <c r="N10" i="19"/>
  <c r="I10" i="19"/>
  <c r="N9" i="19"/>
  <c r="I9" i="19"/>
  <c r="N8" i="19"/>
  <c r="I8" i="19"/>
  <c r="N7" i="19"/>
  <c r="I7" i="19"/>
  <c r="N6" i="19"/>
  <c r="I6" i="19"/>
  <c r="N5" i="19"/>
  <c r="I5" i="19"/>
  <c r="N4" i="19"/>
  <c r="I4" i="19"/>
  <c r="N3" i="19"/>
  <c r="I3" i="19"/>
  <c r="N12" i="18"/>
  <c r="I12" i="18"/>
  <c r="N11" i="18"/>
  <c r="I11" i="18"/>
  <c r="N10" i="18"/>
  <c r="I10" i="18"/>
  <c r="N9" i="18"/>
  <c r="I9" i="18"/>
  <c r="N8" i="18"/>
  <c r="I8" i="18"/>
  <c r="N7" i="18"/>
  <c r="I7" i="18"/>
  <c r="N6" i="18"/>
  <c r="I6" i="18"/>
  <c r="N5" i="18"/>
  <c r="I5" i="18"/>
  <c r="N4" i="18"/>
  <c r="I4" i="18"/>
  <c r="N20" i="14"/>
  <c r="N21" i="14"/>
  <c r="O21" i="14" s="1"/>
  <c r="Q21" i="14" s="1"/>
  <c r="N22" i="14"/>
  <c r="N23" i="14"/>
  <c r="N24" i="14"/>
  <c r="O24" i="14" s="1"/>
  <c r="N25" i="14"/>
  <c r="O25" i="14" s="1"/>
  <c r="I20" i="14"/>
  <c r="O20" i="14" s="1"/>
  <c r="Q20" i="14" s="1"/>
  <c r="I21" i="14"/>
  <c r="I22" i="14"/>
  <c r="O22" i="14" s="1"/>
  <c r="P22" i="14" s="1"/>
  <c r="I23" i="14"/>
  <c r="I24" i="14"/>
  <c r="I25" i="14"/>
  <c r="O6" i="20" l="1"/>
  <c r="Q6" i="20" s="1"/>
  <c r="O11" i="20"/>
  <c r="O4" i="18"/>
  <c r="P4" i="18" s="1"/>
  <c r="O7" i="18"/>
  <c r="Q7" i="18" s="1"/>
  <c r="O9" i="18"/>
  <c r="R9" i="18" s="1"/>
  <c r="O11" i="18"/>
  <c r="P11" i="18" s="1"/>
  <c r="O12" i="18"/>
  <c r="Q12" i="18" s="1"/>
  <c r="O20" i="19"/>
  <c r="O26" i="19"/>
  <c r="R26" i="19" s="1"/>
  <c r="O4" i="19"/>
  <c r="Q4" i="19" s="1"/>
  <c r="O6" i="19"/>
  <c r="P6" i="19" s="1"/>
  <c r="O10" i="19"/>
  <c r="O5" i="19"/>
  <c r="R17" i="19"/>
  <c r="O8" i="19"/>
  <c r="R8" i="19" s="1"/>
  <c r="O16" i="19"/>
  <c r="Q17" i="19"/>
  <c r="O19" i="19"/>
  <c r="Q19" i="19" s="1"/>
  <c r="O24" i="19"/>
  <c r="R24" i="19" s="1"/>
  <c r="R25" i="14"/>
  <c r="Q25" i="14"/>
  <c r="P25" i="14"/>
  <c r="O23" i="14"/>
  <c r="P23" i="14" s="1"/>
  <c r="O14" i="19"/>
  <c r="R14" i="19" s="1"/>
  <c r="O10" i="20"/>
  <c r="R10" i="20" s="1"/>
  <c r="O3" i="19"/>
  <c r="P3" i="19" s="1"/>
  <c r="O9" i="19"/>
  <c r="O18" i="19"/>
  <c r="P18" i="19" s="1"/>
  <c r="O25" i="19"/>
  <c r="Q25" i="19" s="1"/>
  <c r="O5" i="18"/>
  <c r="Q5" i="18" s="1"/>
  <c r="O8" i="18"/>
  <c r="Q8" i="18" s="1"/>
  <c r="O10" i="18"/>
  <c r="P10" i="18" s="1"/>
  <c r="O7" i="19"/>
  <c r="Q7" i="19" s="1"/>
  <c r="O22" i="19"/>
  <c r="Q22" i="19" s="1"/>
  <c r="O4" i="20"/>
  <c r="R4" i="20" s="1"/>
  <c r="O8" i="20"/>
  <c r="P8" i="20" s="1"/>
  <c r="O12" i="20"/>
  <c r="Q12" i="20" s="1"/>
  <c r="O6" i="18"/>
  <c r="R6" i="18" s="1"/>
  <c r="O13" i="20"/>
  <c r="Q13" i="20" s="1"/>
  <c r="Q5" i="20"/>
  <c r="R5" i="20"/>
  <c r="P5" i="20"/>
  <c r="P12" i="20"/>
  <c r="R3" i="20"/>
  <c r="Q3" i="20"/>
  <c r="P3" i="20"/>
  <c r="R7" i="20"/>
  <c r="Q7" i="20"/>
  <c r="P7" i="20"/>
  <c r="Q9" i="20"/>
  <c r="P9" i="20"/>
  <c r="R9" i="20"/>
  <c r="R11" i="20"/>
  <c r="Q11" i="20"/>
  <c r="P11" i="20"/>
  <c r="P6" i="20"/>
  <c r="R6" i="20"/>
  <c r="P10" i="20"/>
  <c r="Q5" i="19"/>
  <c r="R5" i="19"/>
  <c r="R12" i="19"/>
  <c r="Q12" i="19"/>
  <c r="R15" i="19"/>
  <c r="Q15" i="19"/>
  <c r="P15" i="19"/>
  <c r="R20" i="19"/>
  <c r="Q20" i="19"/>
  <c r="R23" i="19"/>
  <c r="Q23" i="19"/>
  <c r="P23" i="19"/>
  <c r="Q26" i="19"/>
  <c r="P26" i="19"/>
  <c r="P5" i="19"/>
  <c r="P12" i="19"/>
  <c r="P20" i="19"/>
  <c r="R10" i="19"/>
  <c r="Q10" i="19"/>
  <c r="P10" i="19"/>
  <c r="R4" i="19"/>
  <c r="R11" i="19"/>
  <c r="Q11" i="19"/>
  <c r="P11" i="19"/>
  <c r="Q13" i="19"/>
  <c r="R16" i="19"/>
  <c r="Q16" i="19"/>
  <c r="Q21" i="19"/>
  <c r="Q24" i="19"/>
  <c r="R13" i="19"/>
  <c r="P16" i="19"/>
  <c r="R21" i="19"/>
  <c r="P25" i="19"/>
  <c r="P14" i="19"/>
  <c r="R4" i="18"/>
  <c r="Q4" i="18"/>
  <c r="R24" i="14"/>
  <c r="P24" i="14"/>
  <c r="Q24" i="14"/>
  <c r="P21" i="14"/>
  <c r="P20" i="14"/>
  <c r="R22" i="14"/>
  <c r="R21" i="14"/>
  <c r="Q22" i="14"/>
  <c r="R20" i="14"/>
  <c r="R12" i="18" l="1"/>
  <c r="R23" i="14"/>
  <c r="R12" i="20"/>
  <c r="Q23" i="14"/>
  <c r="P4" i="20"/>
  <c r="P8" i="18"/>
  <c r="P6" i="18"/>
  <c r="Q11" i="18"/>
  <c r="R5" i="18"/>
  <c r="Q6" i="18"/>
  <c r="R11" i="18"/>
  <c r="P5" i="18"/>
  <c r="P7" i="18"/>
  <c r="Q10" i="18"/>
  <c r="R8" i="18"/>
  <c r="Q9" i="18"/>
  <c r="R10" i="18"/>
  <c r="P12" i="18"/>
  <c r="R7" i="18"/>
  <c r="P9" i="18"/>
  <c r="P8" i="19"/>
  <c r="Q6" i="19"/>
  <c r="R6" i="19"/>
  <c r="R19" i="19"/>
  <c r="P4" i="19"/>
  <c r="R22" i="19"/>
  <c r="Q3" i="19"/>
  <c r="R7" i="19"/>
  <c r="P19" i="19"/>
  <c r="P22" i="19"/>
  <c r="R25" i="19"/>
  <c r="P24" i="19"/>
  <c r="Q8" i="19"/>
  <c r="Q14" i="19"/>
  <c r="R3" i="19"/>
  <c r="Q8" i="20"/>
  <c r="P9" i="19"/>
  <c r="Q9" i="19"/>
  <c r="R9" i="19"/>
  <c r="Q18" i="19"/>
  <c r="Q4" i="20"/>
  <c r="R8" i="20"/>
  <c r="R18" i="19"/>
  <c r="P7" i="19"/>
  <c r="Q10" i="20"/>
  <c r="R13" i="20"/>
  <c r="P13" i="20"/>
  <c r="N16" i="17"/>
  <c r="I16" i="17"/>
  <c r="N14" i="17"/>
  <c r="N13" i="17"/>
  <c r="I13" i="17"/>
  <c r="N12" i="17"/>
  <c r="I12" i="17"/>
  <c r="N11" i="17"/>
  <c r="I11" i="17"/>
  <c r="N10" i="17"/>
  <c r="I10" i="17"/>
  <c r="N9" i="17"/>
  <c r="I9" i="17"/>
  <c r="N8" i="17"/>
  <c r="I8" i="17"/>
  <c r="N7" i="17"/>
  <c r="I7" i="17"/>
  <c r="N6" i="17"/>
  <c r="I6" i="17"/>
  <c r="N5" i="17"/>
  <c r="I5" i="17"/>
  <c r="N4" i="17"/>
  <c r="I4" i="17"/>
  <c r="O13" i="17" l="1"/>
  <c r="O7" i="17"/>
  <c r="Q7" i="17" s="1"/>
  <c r="O10" i="17"/>
  <c r="Q10" i="17" s="1"/>
  <c r="O6" i="17"/>
  <c r="R6" i="17" s="1"/>
  <c r="O16" i="17"/>
  <c r="P16" i="17" s="1"/>
  <c r="O15" i="17"/>
  <c r="P15" i="17" s="1"/>
  <c r="O14" i="17"/>
  <c r="R14" i="17" s="1"/>
  <c r="O12" i="17"/>
  <c r="R12" i="17" s="1"/>
  <c r="O9" i="17"/>
  <c r="R9" i="17" s="1"/>
  <c r="O4" i="17"/>
  <c r="R4" i="17" s="1"/>
  <c r="O11" i="17"/>
  <c r="R11" i="17" s="1"/>
  <c r="O8" i="17"/>
  <c r="P8" i="17" s="1"/>
  <c r="O5" i="17"/>
  <c r="P5" i="17" s="1"/>
  <c r="Q13" i="17"/>
  <c r="P13" i="17"/>
  <c r="R13" i="17"/>
  <c r="R10" i="17" l="1"/>
  <c r="P10" i="17"/>
  <c r="P6" i="17"/>
  <c r="Q6" i="17"/>
  <c r="P4" i="17"/>
  <c r="Q4" i="17"/>
  <c r="R7" i="17"/>
  <c r="P7" i="17"/>
  <c r="R5" i="17"/>
  <c r="Q9" i="17"/>
  <c r="P9" i="17"/>
  <c r="Q16" i="17"/>
  <c r="Q11" i="17"/>
  <c r="R16" i="17"/>
  <c r="P11" i="17"/>
  <c r="Q15" i="17"/>
  <c r="R15" i="17"/>
  <c r="Q8" i="17"/>
  <c r="P14" i="17"/>
  <c r="Q14" i="17"/>
  <c r="P12" i="17"/>
  <c r="Q12" i="17"/>
  <c r="R8" i="17"/>
  <c r="Q5" i="17"/>
  <c r="N4" i="16" l="1"/>
  <c r="I4" i="16"/>
  <c r="O4" i="16" l="1"/>
  <c r="Q4" i="16" s="1"/>
  <c r="N8" i="11"/>
  <c r="I8" i="11"/>
  <c r="N7" i="11"/>
  <c r="I7" i="11"/>
  <c r="N6" i="11"/>
  <c r="I6" i="11"/>
  <c r="N5" i="11"/>
  <c r="I5" i="11"/>
  <c r="N4" i="11"/>
  <c r="I4" i="11"/>
  <c r="N17" i="12"/>
  <c r="I17" i="12"/>
  <c r="N16" i="12"/>
  <c r="I16" i="12"/>
  <c r="N15" i="12"/>
  <c r="I15" i="12"/>
  <c r="N14" i="12"/>
  <c r="I14" i="12"/>
  <c r="N13" i="12"/>
  <c r="I13" i="12"/>
  <c r="N12" i="12"/>
  <c r="I12" i="12"/>
  <c r="N11" i="12"/>
  <c r="I11" i="12"/>
  <c r="N10" i="12"/>
  <c r="I10" i="12"/>
  <c r="N9" i="12"/>
  <c r="I9" i="12"/>
  <c r="N8" i="12"/>
  <c r="I8" i="12"/>
  <c r="N7" i="12"/>
  <c r="I7" i="12"/>
  <c r="N6" i="12"/>
  <c r="I6" i="12"/>
  <c r="N5" i="12"/>
  <c r="I5" i="12"/>
  <c r="N4" i="12"/>
  <c r="I4" i="12"/>
  <c r="N19" i="14"/>
  <c r="I19" i="14"/>
  <c r="N18" i="14"/>
  <c r="I18" i="14"/>
  <c r="O18" i="14" s="1"/>
  <c r="N17" i="14"/>
  <c r="I17" i="14"/>
  <c r="N16" i="14"/>
  <c r="I16" i="14"/>
  <c r="O16" i="14" s="1"/>
  <c r="R16" i="14" s="1"/>
  <c r="N15" i="14"/>
  <c r="I15" i="14"/>
  <c r="N14" i="14"/>
  <c r="I14" i="14"/>
  <c r="N13" i="14"/>
  <c r="I13" i="14"/>
  <c r="O13" i="14" s="1"/>
  <c r="N12" i="14"/>
  <c r="I12" i="14"/>
  <c r="N11" i="14"/>
  <c r="I11" i="14"/>
  <c r="N10" i="14"/>
  <c r="I10" i="14"/>
  <c r="N9" i="14"/>
  <c r="I9" i="14"/>
  <c r="O9" i="14" s="1"/>
  <c r="N8" i="14"/>
  <c r="I8" i="14"/>
  <c r="N7" i="14"/>
  <c r="I7" i="14"/>
  <c r="N6" i="14"/>
  <c r="I6" i="14"/>
  <c r="N5" i="14"/>
  <c r="I5" i="14"/>
  <c r="O5" i="14" s="1"/>
  <c r="N4" i="14"/>
  <c r="I4" i="14"/>
  <c r="O4" i="14" s="1"/>
  <c r="R4" i="14" s="1"/>
  <c r="N11" i="15"/>
  <c r="I11" i="15"/>
  <c r="N10" i="15"/>
  <c r="I10" i="15"/>
  <c r="N9" i="15"/>
  <c r="I9" i="15"/>
  <c r="O9" i="15" s="1"/>
  <c r="N8" i="15"/>
  <c r="I8" i="15"/>
  <c r="N7" i="15"/>
  <c r="I7" i="15"/>
  <c r="O7" i="15" s="1"/>
  <c r="N6" i="15"/>
  <c r="I6" i="15"/>
  <c r="N5" i="15"/>
  <c r="I5" i="15"/>
  <c r="O5" i="15" s="1"/>
  <c r="N4" i="15"/>
  <c r="I4" i="15"/>
  <c r="O8" i="15" l="1"/>
  <c r="R8" i="15" s="1"/>
  <c r="O10" i="15"/>
  <c r="R10" i="15" s="1"/>
  <c r="O7" i="14"/>
  <c r="O11" i="14"/>
  <c r="R11" i="14" s="1"/>
  <c r="O15" i="14"/>
  <c r="O4" i="12"/>
  <c r="P4" i="12" s="1"/>
  <c r="O12" i="12"/>
  <c r="R12" i="12" s="1"/>
  <c r="O17" i="14"/>
  <c r="O5" i="12"/>
  <c r="P5" i="12" s="1"/>
  <c r="O9" i="12"/>
  <c r="Q9" i="12" s="1"/>
  <c r="O13" i="12"/>
  <c r="P13" i="12" s="1"/>
  <c r="O17" i="12"/>
  <c r="O8" i="14"/>
  <c r="R8" i="14" s="1"/>
  <c r="O6" i="14"/>
  <c r="Q6" i="14" s="1"/>
  <c r="O10" i="14"/>
  <c r="R10" i="14" s="1"/>
  <c r="O14" i="14"/>
  <c r="Q14" i="14" s="1"/>
  <c r="O19" i="14"/>
  <c r="O12" i="14"/>
  <c r="R12" i="14" s="1"/>
  <c r="O6" i="12"/>
  <c r="R6" i="12" s="1"/>
  <c r="O10" i="12"/>
  <c r="O14" i="12"/>
  <c r="Q14" i="12" s="1"/>
  <c r="O8" i="12"/>
  <c r="P8" i="12" s="1"/>
  <c r="O16" i="12"/>
  <c r="Q16" i="12" s="1"/>
  <c r="O4" i="15"/>
  <c r="R4" i="15" s="1"/>
  <c r="O6" i="15"/>
  <c r="R6" i="15" s="1"/>
  <c r="O11" i="15"/>
  <c r="O11" i="12"/>
  <c r="P11" i="12" s="1"/>
  <c r="O7" i="12"/>
  <c r="Q7" i="12" s="1"/>
  <c r="O15" i="12"/>
  <c r="P15" i="12" s="1"/>
  <c r="R4" i="16"/>
  <c r="P4" i="16"/>
  <c r="O6" i="11"/>
  <c r="P6" i="11" s="1"/>
  <c r="O4" i="11"/>
  <c r="P4" i="11" s="1"/>
  <c r="O8" i="11"/>
  <c r="P8" i="11" s="1"/>
  <c r="O7" i="11"/>
  <c r="R7" i="11" s="1"/>
  <c r="R10" i="12"/>
  <c r="Q10" i="12"/>
  <c r="P10" i="12"/>
  <c r="R5" i="12"/>
  <c r="Q5" i="12"/>
  <c r="Q13" i="12"/>
  <c r="P14" i="12"/>
  <c r="R9" i="12"/>
  <c r="P9" i="12"/>
  <c r="R17" i="12"/>
  <c r="Q17" i="12"/>
  <c r="P17" i="12"/>
  <c r="R19" i="14"/>
  <c r="Q19" i="14"/>
  <c r="P19" i="14"/>
  <c r="P5" i="14"/>
  <c r="R5" i="14"/>
  <c r="Q5" i="14"/>
  <c r="P9" i="14"/>
  <c r="R9" i="14"/>
  <c r="Q9" i="14"/>
  <c r="R6" i="14"/>
  <c r="Q13" i="14"/>
  <c r="P13" i="14"/>
  <c r="R13" i="14"/>
  <c r="P17" i="14"/>
  <c r="R17" i="14"/>
  <c r="Q17" i="14"/>
  <c r="R7" i="14"/>
  <c r="Q7" i="14"/>
  <c r="P7" i="14"/>
  <c r="R14" i="14"/>
  <c r="P14" i="14"/>
  <c r="R18" i="14"/>
  <c r="Q18" i="14"/>
  <c r="P18" i="14"/>
  <c r="R15" i="14"/>
  <c r="Q15" i="14"/>
  <c r="P15" i="14"/>
  <c r="P4" i="14"/>
  <c r="P16" i="14"/>
  <c r="Q4" i="14"/>
  <c r="Q12" i="14"/>
  <c r="Q16" i="14"/>
  <c r="R7" i="15"/>
  <c r="Q7" i="15"/>
  <c r="P7" i="15"/>
  <c r="R9" i="15"/>
  <c r="Q9" i="15"/>
  <c r="P9" i="15"/>
  <c r="P5" i="15"/>
  <c r="R5" i="15"/>
  <c r="Q5" i="15"/>
  <c r="P4" i="15"/>
  <c r="P10" i="15"/>
  <c r="N14" i="9"/>
  <c r="I14" i="9"/>
  <c r="N13" i="9"/>
  <c r="I13" i="9"/>
  <c r="N12" i="9"/>
  <c r="I12" i="9"/>
  <c r="N11" i="9"/>
  <c r="I11" i="9"/>
  <c r="N10" i="9"/>
  <c r="I10" i="9"/>
  <c r="N9" i="9"/>
  <c r="I9" i="9"/>
  <c r="N8" i="9"/>
  <c r="I8" i="9"/>
  <c r="N7" i="9"/>
  <c r="I7" i="9"/>
  <c r="N6" i="9"/>
  <c r="I6" i="9"/>
  <c r="N5" i="9"/>
  <c r="I5" i="9"/>
  <c r="N4" i="9"/>
  <c r="I4" i="9"/>
  <c r="R16" i="12" l="1"/>
  <c r="Q4" i="12"/>
  <c r="P10" i="14"/>
  <c r="R4" i="12"/>
  <c r="Q10" i="14"/>
  <c r="Q10" i="15"/>
  <c r="O8" i="9"/>
  <c r="R8" i="9" s="1"/>
  <c r="O14" i="9"/>
  <c r="Q14" i="9" s="1"/>
  <c r="P8" i="15"/>
  <c r="Q8" i="15"/>
  <c r="R13" i="12"/>
  <c r="Q6" i="11"/>
  <c r="Q11" i="15"/>
  <c r="P11" i="15"/>
  <c r="R11" i="15"/>
  <c r="R8" i="12"/>
  <c r="P11" i="14"/>
  <c r="R14" i="12"/>
  <c r="P12" i="12"/>
  <c r="Q11" i="14"/>
  <c r="P6" i="14"/>
  <c r="Q12" i="12"/>
  <c r="R6" i="11"/>
  <c r="Q6" i="12"/>
  <c r="P6" i="12"/>
  <c r="P8" i="14"/>
  <c r="Q8" i="14"/>
  <c r="P12" i="14"/>
  <c r="Q8" i="12"/>
  <c r="P16" i="12"/>
  <c r="P7" i="12"/>
  <c r="Q11" i="12"/>
  <c r="R11" i="12"/>
  <c r="Q4" i="15"/>
  <c r="P6" i="15"/>
  <c r="Q6" i="15"/>
  <c r="R7" i="12"/>
  <c r="Q15" i="12"/>
  <c r="R15" i="12"/>
  <c r="O11" i="9"/>
  <c r="Q11" i="9" s="1"/>
  <c r="P5" i="11"/>
  <c r="Q8" i="11"/>
  <c r="R8" i="11"/>
  <c r="Q7" i="11"/>
  <c r="P7" i="11"/>
  <c r="O12" i="9"/>
  <c r="R12" i="9" s="1"/>
  <c r="O10" i="9"/>
  <c r="P10" i="9" s="1"/>
  <c r="O7" i="9"/>
  <c r="P7" i="9" s="1"/>
  <c r="O6" i="9"/>
  <c r="R6" i="9" s="1"/>
  <c r="O9" i="9"/>
  <c r="R9" i="9" s="1"/>
  <c r="O13" i="9"/>
  <c r="R13" i="9" s="1"/>
  <c r="O5" i="9"/>
  <c r="R5" i="9" s="1"/>
  <c r="O4" i="9"/>
  <c r="P4" i="9" s="1"/>
  <c r="P14" i="9"/>
  <c r="R14" i="9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5" i="4"/>
  <c r="I6" i="4"/>
  <c r="I7" i="4"/>
  <c r="I8" i="4"/>
  <c r="I9" i="4"/>
  <c r="I10" i="4"/>
  <c r="I11" i="4"/>
  <c r="I12" i="4"/>
  <c r="I13" i="4"/>
  <c r="I4" i="4"/>
  <c r="I5" i="8"/>
  <c r="I6" i="8"/>
  <c r="I7" i="8"/>
  <c r="I8" i="8"/>
  <c r="I9" i="8"/>
  <c r="I10" i="8"/>
  <c r="I11" i="8"/>
  <c r="I12" i="8"/>
  <c r="I13" i="8"/>
  <c r="I14" i="8"/>
  <c r="I15" i="8"/>
  <c r="I4" i="8"/>
  <c r="N15" i="8"/>
  <c r="N14" i="8"/>
  <c r="N13" i="8"/>
  <c r="N12" i="8"/>
  <c r="N11" i="8"/>
  <c r="N10" i="8"/>
  <c r="N9" i="8"/>
  <c r="N8" i="8"/>
  <c r="N7" i="8"/>
  <c r="N6" i="8"/>
  <c r="N5" i="8"/>
  <c r="N4" i="8"/>
  <c r="I4" i="7"/>
  <c r="I5" i="7"/>
  <c r="I6" i="7"/>
  <c r="I7" i="7"/>
  <c r="I8" i="7"/>
  <c r="I9" i="7"/>
  <c r="I10" i="7"/>
  <c r="I11" i="7"/>
  <c r="N11" i="7"/>
  <c r="N10" i="7"/>
  <c r="N9" i="7"/>
  <c r="N8" i="7"/>
  <c r="N7" i="7"/>
  <c r="N6" i="7"/>
  <c r="N5" i="7"/>
  <c r="N4" i="7"/>
  <c r="P8" i="9" l="1"/>
  <c r="Q8" i="9"/>
  <c r="O6" i="7"/>
  <c r="R6" i="7" s="1"/>
  <c r="O9" i="7"/>
  <c r="R9" i="7" s="1"/>
  <c r="O11" i="7"/>
  <c r="R11" i="7" s="1"/>
  <c r="R10" i="9"/>
  <c r="O13" i="8"/>
  <c r="P13" i="8" s="1"/>
  <c r="O10" i="7"/>
  <c r="R10" i="7" s="1"/>
  <c r="Q10" i="9"/>
  <c r="O5" i="7"/>
  <c r="R5" i="7" s="1"/>
  <c r="O7" i="7"/>
  <c r="O4" i="7"/>
  <c r="R4" i="7" s="1"/>
  <c r="R4" i="9"/>
  <c r="Q4" i="9"/>
  <c r="R11" i="9"/>
  <c r="P11" i="9"/>
  <c r="Q7" i="9"/>
  <c r="P13" i="9"/>
  <c r="Q13" i="9"/>
  <c r="P12" i="9"/>
  <c r="Q12" i="9"/>
  <c r="R7" i="9"/>
  <c r="P9" i="9"/>
  <c r="P6" i="9"/>
  <c r="Q6" i="9"/>
  <c r="Q9" i="9"/>
  <c r="P5" i="9"/>
  <c r="Q5" i="9"/>
  <c r="O15" i="8"/>
  <c r="O11" i="8"/>
  <c r="O14" i="8"/>
  <c r="O12" i="8"/>
  <c r="O6" i="8"/>
  <c r="O10" i="8"/>
  <c r="O5" i="8"/>
  <c r="O9" i="8"/>
  <c r="O8" i="8"/>
  <c r="O7" i="8"/>
  <c r="O4" i="8"/>
  <c r="O8" i="7"/>
  <c r="R13" i="8" l="1"/>
  <c r="P4" i="7"/>
  <c r="Q9" i="7"/>
  <c r="P9" i="7"/>
  <c r="P10" i="7"/>
  <c r="P6" i="7"/>
  <c r="Q6" i="7"/>
  <c r="P5" i="7"/>
  <c r="Q10" i="7"/>
  <c r="Q5" i="7"/>
  <c r="P11" i="7"/>
  <c r="P7" i="7"/>
  <c r="Q7" i="7"/>
  <c r="Q11" i="7"/>
  <c r="Q13" i="8"/>
  <c r="Q5" i="8"/>
  <c r="P5" i="8"/>
  <c r="R5" i="8"/>
  <c r="P10" i="8"/>
  <c r="R10" i="8"/>
  <c r="Q10" i="8"/>
  <c r="R11" i="8"/>
  <c r="Q11" i="8"/>
  <c r="P11" i="8"/>
  <c r="Q4" i="8"/>
  <c r="R4" i="8"/>
  <c r="P12" i="8"/>
  <c r="R12" i="8"/>
  <c r="P6" i="8"/>
  <c r="R6" i="8"/>
  <c r="Q6" i="8"/>
  <c r="R8" i="8"/>
  <c r="Q8" i="8"/>
  <c r="P8" i="8"/>
  <c r="P8" i="7"/>
  <c r="R8" i="7"/>
  <c r="P7" i="8"/>
  <c r="Q7" i="8"/>
  <c r="R7" i="8"/>
  <c r="R14" i="8"/>
  <c r="P14" i="8"/>
  <c r="R15" i="8"/>
  <c r="P15" i="8"/>
  <c r="P9" i="8"/>
  <c r="P4" i="8"/>
  <c r="Q8" i="7"/>
  <c r="I5" i="1" l="1"/>
  <c r="I6" i="1"/>
  <c r="I7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3" i="1"/>
  <c r="I34" i="1"/>
  <c r="I35" i="1"/>
  <c r="I37" i="1"/>
  <c r="I38" i="1"/>
  <c r="I39" i="1"/>
  <c r="I40" i="1"/>
  <c r="I4" i="1"/>
  <c r="I8" i="3"/>
  <c r="H8" i="3"/>
  <c r="G8" i="3"/>
  <c r="F8" i="3"/>
  <c r="E8" i="3"/>
  <c r="I7" i="3"/>
  <c r="H7" i="3"/>
  <c r="G7" i="3"/>
  <c r="F7" i="3"/>
  <c r="E7" i="3"/>
  <c r="I6" i="3"/>
  <c r="H6" i="3"/>
  <c r="G6" i="3"/>
  <c r="F6" i="3"/>
  <c r="E6" i="3"/>
  <c r="I5" i="3"/>
  <c r="H5" i="3"/>
  <c r="G5" i="3"/>
  <c r="F5" i="3"/>
  <c r="E5" i="3"/>
  <c r="I4" i="3"/>
  <c r="H4" i="3"/>
  <c r="G4" i="3"/>
  <c r="F4" i="3"/>
  <c r="E4" i="3"/>
  <c r="N18" i="5"/>
  <c r="O18" i="5" s="1"/>
  <c r="N17" i="5"/>
  <c r="O17" i="5" s="1"/>
  <c r="N16" i="5"/>
  <c r="O16" i="5" s="1"/>
  <c r="N15" i="5"/>
  <c r="N13" i="5"/>
  <c r="N11" i="5"/>
  <c r="N9" i="5"/>
  <c r="O9" i="5" s="1"/>
  <c r="N7" i="5"/>
  <c r="N6" i="5"/>
  <c r="N4" i="5"/>
  <c r="N14" i="5"/>
  <c r="N12" i="5"/>
  <c r="N10" i="5"/>
  <c r="N8" i="5"/>
  <c r="N5" i="5"/>
  <c r="Q17" i="5" l="1"/>
  <c r="P17" i="5"/>
  <c r="R17" i="5"/>
  <c r="R9" i="5"/>
  <c r="Q9" i="5"/>
  <c r="P9" i="5"/>
  <c r="P18" i="5"/>
  <c r="Q18" i="5"/>
  <c r="R18" i="5"/>
  <c r="Q16" i="5"/>
  <c r="R16" i="5"/>
  <c r="P16" i="5"/>
  <c r="O7" i="5"/>
  <c r="O15" i="5"/>
  <c r="O13" i="5"/>
  <c r="O12" i="5"/>
  <c r="O14" i="5"/>
  <c r="O5" i="5"/>
  <c r="O11" i="5"/>
  <c r="O8" i="5"/>
  <c r="O4" i="5"/>
  <c r="O6" i="5"/>
  <c r="O10" i="5"/>
  <c r="N13" i="4"/>
  <c r="O13" i="4" s="1"/>
  <c r="N12" i="4"/>
  <c r="N11" i="4"/>
  <c r="N10" i="4"/>
  <c r="N9" i="4"/>
  <c r="N8" i="4"/>
  <c r="O8" i="4" s="1"/>
  <c r="N7" i="4"/>
  <c r="O7" i="4" s="1"/>
  <c r="N6" i="4"/>
  <c r="N5" i="4"/>
  <c r="O5" i="4" s="1"/>
  <c r="N4" i="4"/>
  <c r="O4" i="4" s="1"/>
  <c r="N40" i="1"/>
  <c r="O40" i="1" s="1"/>
  <c r="N39" i="1"/>
  <c r="N38" i="1"/>
  <c r="O38" i="1" s="1"/>
  <c r="N37" i="1"/>
  <c r="O37" i="1" s="1"/>
  <c r="N35" i="1"/>
  <c r="O35" i="1" s="1"/>
  <c r="N34" i="1"/>
  <c r="O34" i="1" s="1"/>
  <c r="N33" i="1"/>
  <c r="N31" i="1"/>
  <c r="O31" i="1" s="1"/>
  <c r="N30" i="1"/>
  <c r="O30" i="1" s="1"/>
  <c r="N29" i="1"/>
  <c r="O29" i="1" s="1"/>
  <c r="N28" i="1"/>
  <c r="O28" i="1" s="1"/>
  <c r="N27" i="1"/>
  <c r="N26" i="1"/>
  <c r="O26" i="1" s="1"/>
  <c r="N25" i="1"/>
  <c r="O25" i="1" s="1"/>
  <c r="N24" i="1"/>
  <c r="Q30" i="1" l="1"/>
  <c r="R30" i="1"/>
  <c r="P30" i="1"/>
  <c r="P38" i="1"/>
  <c r="Q38" i="1"/>
  <c r="R38" i="1"/>
  <c r="R28" i="1"/>
  <c r="P28" i="1"/>
  <c r="Q28" i="1"/>
  <c r="P31" i="1"/>
  <c r="Q31" i="1"/>
  <c r="R31" i="1"/>
  <c r="Q26" i="1"/>
  <c r="R26" i="1"/>
  <c r="P26" i="1"/>
  <c r="P40" i="1"/>
  <c r="R40" i="1"/>
  <c r="Q40" i="1"/>
  <c r="Q29" i="1"/>
  <c r="R29" i="1"/>
  <c r="P29" i="1"/>
  <c r="R35" i="1"/>
  <c r="P35" i="1"/>
  <c r="Q35" i="1"/>
  <c r="R25" i="1"/>
  <c r="P25" i="1"/>
  <c r="Q25" i="1"/>
  <c r="R34" i="1"/>
  <c r="P34" i="1"/>
  <c r="Q34" i="1"/>
  <c r="Q37" i="1"/>
  <c r="R37" i="1"/>
  <c r="P37" i="1"/>
  <c r="P8" i="5"/>
  <c r="Q8" i="5"/>
  <c r="R8" i="5"/>
  <c r="P11" i="5"/>
  <c r="Q11" i="5"/>
  <c r="R11" i="5"/>
  <c r="Q5" i="5"/>
  <c r="R5" i="5"/>
  <c r="P5" i="5"/>
  <c r="Q15" i="5"/>
  <c r="P15" i="5"/>
  <c r="R15" i="5"/>
  <c r="R14" i="5"/>
  <c r="P14" i="5"/>
  <c r="Q14" i="5"/>
  <c r="P7" i="5"/>
  <c r="Q7" i="5"/>
  <c r="R7" i="5"/>
  <c r="R10" i="5"/>
  <c r="P10" i="5"/>
  <c r="Q10" i="5"/>
  <c r="R6" i="5"/>
  <c r="P6" i="5"/>
  <c r="Q6" i="5"/>
  <c r="R12" i="5"/>
  <c r="P12" i="5"/>
  <c r="Q12" i="5"/>
  <c r="P4" i="5"/>
  <c r="R4" i="5"/>
  <c r="Q4" i="5"/>
  <c r="P13" i="5"/>
  <c r="Q13" i="5"/>
  <c r="R13" i="5"/>
  <c r="P5" i="4"/>
  <c r="R5" i="4"/>
  <c r="Q5" i="4"/>
  <c r="R8" i="4"/>
  <c r="P8" i="4"/>
  <c r="Q8" i="4"/>
  <c r="R13" i="4"/>
  <c r="Q13" i="4"/>
  <c r="P13" i="4"/>
  <c r="R7" i="4"/>
  <c r="Q7" i="4"/>
  <c r="P7" i="4"/>
  <c r="Q4" i="4"/>
  <c r="P4" i="4"/>
  <c r="R4" i="4"/>
  <c r="O33" i="1"/>
  <c r="O39" i="1"/>
  <c r="O11" i="4"/>
  <c r="O10" i="4"/>
  <c r="O12" i="4"/>
  <c r="O24" i="1"/>
  <c r="O27" i="1"/>
  <c r="O6" i="4"/>
  <c r="O9" i="4"/>
  <c r="N23" i="1"/>
  <c r="O23" i="1" s="1"/>
  <c r="N22" i="1"/>
  <c r="O22" i="1" s="1"/>
  <c r="N21" i="1"/>
  <c r="O21" i="1" s="1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N13" i="1"/>
  <c r="O13" i="1" s="1"/>
  <c r="N12" i="1"/>
  <c r="O12" i="1" s="1"/>
  <c r="N11" i="1"/>
  <c r="O11" i="1" s="1"/>
  <c r="N10" i="1"/>
  <c r="O10" i="1" s="1"/>
  <c r="N9" i="1"/>
  <c r="O9" i="1" s="1"/>
  <c r="P9" i="1" l="1"/>
  <c r="Q9" i="1"/>
  <c r="R9" i="1"/>
  <c r="R11" i="1"/>
  <c r="P11" i="1"/>
  <c r="Q11" i="1"/>
  <c r="P18" i="1"/>
  <c r="Q18" i="1"/>
  <c r="R18" i="1"/>
  <c r="P23" i="1"/>
  <c r="Q23" i="1"/>
  <c r="R23" i="1"/>
  <c r="P15" i="1"/>
  <c r="Q15" i="1"/>
  <c r="R15" i="1"/>
  <c r="P10" i="1"/>
  <c r="R10" i="1"/>
  <c r="Q10" i="1"/>
  <c r="Q19" i="1"/>
  <c r="P19" i="1"/>
  <c r="R19" i="1"/>
  <c r="P16" i="1"/>
  <c r="Q16" i="1"/>
  <c r="R16" i="1"/>
  <c r="P33" i="1"/>
  <c r="R33" i="1"/>
  <c r="Q33" i="1"/>
  <c r="P17" i="1"/>
  <c r="Q17" i="1"/>
  <c r="R17" i="1"/>
  <c r="Q22" i="1"/>
  <c r="R22" i="1"/>
  <c r="P22" i="1"/>
  <c r="Q13" i="1"/>
  <c r="R13" i="1"/>
  <c r="P13" i="1"/>
  <c r="Q14" i="1"/>
  <c r="R14" i="1"/>
  <c r="P14" i="1"/>
  <c r="P39" i="1"/>
  <c r="Q39" i="1"/>
  <c r="R39" i="1"/>
  <c r="Q21" i="1"/>
  <c r="R21" i="1"/>
  <c r="P21" i="1"/>
  <c r="Q27" i="1"/>
  <c r="R27" i="1"/>
  <c r="P27" i="1"/>
  <c r="R12" i="1"/>
  <c r="P12" i="1"/>
  <c r="Q12" i="1"/>
  <c r="P24" i="1"/>
  <c r="Q24" i="1"/>
  <c r="R24" i="1"/>
  <c r="R20" i="1"/>
  <c r="Q20" i="1"/>
  <c r="P20" i="1"/>
  <c r="R10" i="4"/>
  <c r="Q10" i="4"/>
  <c r="P10" i="4"/>
  <c r="P11" i="4"/>
  <c r="R11" i="4"/>
  <c r="Q11" i="4"/>
  <c r="Q9" i="4"/>
  <c r="P9" i="4"/>
  <c r="R9" i="4"/>
  <c r="R6" i="4"/>
  <c r="Q6" i="4"/>
  <c r="P6" i="4"/>
  <c r="P12" i="4"/>
  <c r="R12" i="4"/>
  <c r="Q12" i="4"/>
  <c r="N7" i="1"/>
  <c r="O7" i="1" s="1"/>
  <c r="N6" i="1"/>
  <c r="O6" i="1" s="1"/>
  <c r="Q6" i="1" l="1"/>
  <c r="P6" i="1"/>
  <c r="R6" i="1"/>
  <c r="P7" i="1"/>
  <c r="Q7" i="1"/>
  <c r="R7" i="1"/>
  <c r="N5" i="1"/>
  <c r="O5" i="1" s="1"/>
  <c r="N4" i="1"/>
  <c r="O4" i="1" s="1"/>
  <c r="P4" i="1" l="1"/>
  <c r="Q4" i="1"/>
  <c r="R4" i="1"/>
  <c r="Q5" i="1"/>
  <c r="R5" i="1"/>
  <c r="P5" i="1"/>
</calcChain>
</file>

<file path=xl/sharedStrings.xml><?xml version="1.0" encoding="utf-8"?>
<sst xmlns="http://schemas.openxmlformats.org/spreadsheetml/2006/main" count="1188" uniqueCount="347">
  <si>
    <t>Discrezionalità</t>
  </si>
  <si>
    <t>rilevanza esterna</t>
  </si>
  <si>
    <t>complessità del processo</t>
  </si>
  <si>
    <t>valore economico</t>
  </si>
  <si>
    <t>frazionabilità del processo</t>
  </si>
  <si>
    <t>indici di valutazione dell'impatto</t>
  </si>
  <si>
    <t>impatto organizzativo</t>
  </si>
  <si>
    <t>impatto economico</t>
  </si>
  <si>
    <t>impatto reputazionale</t>
  </si>
  <si>
    <t>indici di valutazione della probabilità</t>
  </si>
  <si>
    <t>frequenza della probabilità</t>
  </si>
  <si>
    <t>valore dell'impatto</t>
  </si>
  <si>
    <t>probabilità</t>
  </si>
  <si>
    <t>impatto</t>
  </si>
  <si>
    <t>imp.org.econ.  immagine</t>
  </si>
  <si>
    <t>BASSO</t>
  </si>
  <si>
    <t>MEDIO</t>
  </si>
  <si>
    <t>ALTO</t>
  </si>
  <si>
    <t>TOTALE INDICE DI RISCHIO</t>
  </si>
  <si>
    <t>valori e frequenze PROBABILITA'</t>
  </si>
  <si>
    <t>valori ed importanza dell'IMPATTO</t>
  </si>
  <si>
    <t xml:space="preserve">da </t>
  </si>
  <si>
    <t xml:space="preserve">a </t>
  </si>
  <si>
    <t>controlli</t>
  </si>
  <si>
    <t>Produzione fascicoli procedure gare</t>
  </si>
  <si>
    <t>Gestione polizze assicurative</t>
  </si>
  <si>
    <t>Progettazione e selezione del contraente nelle procedure negoziate, affidamenti diretti, affidamenti in economia;</t>
  </si>
  <si>
    <t>Selezione del contraente</t>
  </si>
  <si>
    <t>Verifica dell’aggiudicazione e stipula del contratto</t>
  </si>
  <si>
    <t>Esecuzione del contratto</t>
  </si>
  <si>
    <t>Gestione spese fabbisogno annuale di beni in uso corrente e di consumo</t>
  </si>
  <si>
    <t>Rendiconto spese</t>
  </si>
  <si>
    <t>predisposizione delibere</t>
  </si>
  <si>
    <t>Verifiche requisiti concorrenti</t>
  </si>
  <si>
    <t>Registrazione e smistamento posta</t>
  </si>
  <si>
    <t>commissioni di gara procedure in economia</t>
  </si>
  <si>
    <t>Inventario</t>
  </si>
  <si>
    <t>Gestione cassa per spese economali</t>
  </si>
  <si>
    <t>Distribuzione buoni  carburante</t>
  </si>
  <si>
    <t>Gestione magazzino</t>
  </si>
  <si>
    <t>Decreti di liquidazione</t>
  </si>
  <si>
    <t xml:space="preserve">Procedure di gare telematiche (consip, mepa) </t>
  </si>
  <si>
    <t>Procedure in economia di servizi forniture e lavori</t>
  </si>
  <si>
    <t>CICLO ATTIVO</t>
  </si>
  <si>
    <t>CICLO PASSIVO</t>
  </si>
  <si>
    <t>Adempimenti fiscali</t>
  </si>
  <si>
    <t>Accuratezza ed esistenza crediti e debiti</t>
  </si>
  <si>
    <t>AREA BILANCIO</t>
  </si>
  <si>
    <t>Organizzazione e regolamentazione rapporto lavoro</t>
  </si>
  <si>
    <t>Procedimenti disciplinari</t>
  </si>
  <si>
    <t>Autorizzazioni e certificazioni</t>
  </si>
  <si>
    <t>Adempimenti</t>
  </si>
  <si>
    <t>Gestione presenze</t>
  </si>
  <si>
    <t>Liquidazioni emolumenti personale</t>
  </si>
  <si>
    <t>Rapporti costanti con mass-media.</t>
  </si>
  <si>
    <t>Incontri periodici con giornalisti</t>
  </si>
  <si>
    <t>Incontri con imprenditori del porto ed enti istituzionali su temi specifici</t>
  </si>
  <si>
    <t>Partecipazione sedute comitato portuale</t>
  </si>
  <si>
    <t>Cura e aggiornamento sito web</t>
  </si>
  <si>
    <t>Redazione comunicati stampa</t>
  </si>
  <si>
    <t>Aggiornamento mailing lists</t>
  </si>
  <si>
    <t>Rassegna stampa quotidiana</t>
  </si>
  <si>
    <t>Redazione piano di comunicazione</t>
  </si>
  <si>
    <t>Redazione piano pubblicitario</t>
  </si>
  <si>
    <t>Definizione contenuti prodotti di comunicazione dell’ente</t>
  </si>
  <si>
    <t>Stesura interviste e interventi</t>
  </si>
  <si>
    <t>Partecipazione e organizzazione eventi</t>
  </si>
  <si>
    <t>Predisposizione delibere di spesa dell’ufficio</t>
  </si>
  <si>
    <t>Cura dei rapporti con ministeri, enti istituzionali ed operatori portuali per le attivita’ di segreteria</t>
  </si>
  <si>
    <t xml:space="preserve">Supporto segretario generale per predisposizione atti </t>
  </si>
  <si>
    <t>Redazione documentazione per i ministeri vigilanti</t>
  </si>
  <si>
    <t>Risoluzione problematiche connesse ai flussi di informazioni interne tra i diversi uffici</t>
  </si>
  <si>
    <t>Redazione di deliberazioni</t>
  </si>
  <si>
    <t>Redazione note esterne</t>
  </si>
  <si>
    <t>Aggiornamento composizione organi collegiali</t>
  </si>
  <si>
    <t>Espletamento procedure per rinnovo organi collegiali</t>
  </si>
  <si>
    <t xml:space="preserve">Attivita’ di raccolta verbali revisori dei conti </t>
  </si>
  <si>
    <t>Collaborazione per adempimenti ex d.lgs 33/2013</t>
  </si>
  <si>
    <t>Attivita’ collaborativa per organizzazione di riunioni, convegni, etc.</t>
  </si>
  <si>
    <t>Redazione piano fiere settore turistico e settore commerciale</t>
  </si>
  <si>
    <t>Cura rapporti istituzionali con enti e associazioni di categoria coinvolti nell’attivita’ di promozione</t>
  </si>
  <si>
    <t xml:space="preserve">Definizione, predisposizione e diffusione prodotti pubblicitari per attivita’ promozionali di settore </t>
  </si>
  <si>
    <t>Selezione fornitori per allestimento e materiale promozionale manifestazioni e fiere</t>
  </si>
  <si>
    <t>Ricevimento delegazioni nazionali ed estere</t>
  </si>
  <si>
    <t xml:space="preserve">Traduzione e redazione testi in diverse lingue straniere </t>
  </si>
  <si>
    <t>Rilevazione ed elaborazione statistiche traffico passeggeri/croceristi</t>
  </si>
  <si>
    <t>Rilevazione ed elaborazione statistiche traffico commerciale (containers, rinfuse, ro-ro)</t>
  </si>
  <si>
    <t>Tutoraggio per periodi di stages di studenti universitari e corsi di formazione post universitari</t>
  </si>
  <si>
    <t>Collaborazione con universita’ e centri di ricerca per testimonianze d’aula, organizzazione giornate studio e visita guidata del settore portuale</t>
  </si>
  <si>
    <t>Redazione delibere di spesa dell’ufficio</t>
  </si>
  <si>
    <t xml:space="preserve">Relazioni con il pubblico (attivita’ di front line) </t>
  </si>
  <si>
    <t xml:space="preserve">Ricezione istanze consegnate a mano con rilascio di relativa ricevuta </t>
  </si>
  <si>
    <t>Ricezione notifiche atti giudiziari, messi notificatori, dipendenti uffici postali e corrieri</t>
  </si>
  <si>
    <t>Ricezione offerte economiche per gare di appalti e servizi</t>
  </si>
  <si>
    <t>Accesso e gestione casella di posta certificata (protocollogenerale@cert.porto.na.it)</t>
  </si>
  <si>
    <t>Assegnazione numero di protocollo progressivo documenti in entrata</t>
  </si>
  <si>
    <t>Assegnazione numero di protocollo progressivo documenti in uscita</t>
  </si>
  <si>
    <t>Trasmissione telematica e cartacea alla struttura di coordinamento per il successivo indirizzamento alle rispettive aree di competenza</t>
  </si>
  <si>
    <t xml:space="preserve">Invio email di notifica e posta indirizzata alle segreteria di area </t>
  </si>
  <si>
    <t>Tenuta archivio notifiche protocolli indirizzati alle segreterie di area</t>
  </si>
  <si>
    <t xml:space="preserve">Distribuzione cartacea presso le segreteria di area della posta di competenza </t>
  </si>
  <si>
    <t>Distribuzione materiale (libri, giornali, riviste in abbonamento, etc.) Agli uffici destinatari</t>
  </si>
  <si>
    <t>Attribuzione protocollo in uscita atti prodotti dalla varie aree dell'ente (PROTorizzazioni, concessioni, ingiunzioni di sgombero, ingiunzioni di pagamento, invito per licitazioni private, inviti per indagini di prezzo, etc.)</t>
  </si>
  <si>
    <t>Scannerizzazione documenti in uscita</t>
  </si>
  <si>
    <t>Creazione, gestione e archiviazione file in pdf documenti in uscita</t>
  </si>
  <si>
    <t>Trasmissione posta in uscita a mezzo email</t>
  </si>
  <si>
    <t>Trasmissione posta in uscita a mezza pecT(protocollogenerale@cert.porto.na.it)</t>
  </si>
  <si>
    <t>Creazione distinta raccomandate r.r. inviate con relativi codici a barre</t>
  </si>
  <si>
    <t>Tenuta rapporti con operatori servizio postale</t>
  </si>
  <si>
    <t>Servizio esterno presso uffici postali</t>
  </si>
  <si>
    <t>Consultazione e ricerca telematica archivio protocolli su richiesta degli uffici</t>
  </si>
  <si>
    <t>Riproduzione copie fotostatiche atti</t>
  </si>
  <si>
    <t>UFFICIO STUDI</t>
  </si>
  <si>
    <t>Relazioni con università, uffici studi e centri di ricerca</t>
  </si>
  <si>
    <t>Organizzazione e gestione nell’ambito del settore di competenza e delle direttive generali di convegni e manifestazioni in italia e all’estero aventi come oggetto il waterfront , le attivita’ portuali e la logistica</t>
  </si>
  <si>
    <t>Redazione note interne</t>
  </si>
  <si>
    <t xml:space="preserve">Monitoraggio delle attività portuali </t>
  </si>
  <si>
    <t xml:space="preserve">Tutoraggio per periodi di stages di studenti universitari e delle scuole superiori </t>
  </si>
  <si>
    <t>Redazione delibere di spesa e di competenza dell’ufficio</t>
  </si>
  <si>
    <t>Gestione ed implementazione di applicativi informatici utilizzati per le attivita’ dell’ufficio</t>
  </si>
  <si>
    <t>Attivita' varie di supporto al presidente/commissario straordinario e al segretario generale</t>
  </si>
  <si>
    <t>Relazioni con il pubblico</t>
  </si>
  <si>
    <t>Tenuta agenda presidente/commissario straordinario</t>
  </si>
  <si>
    <t>Tenuta agenda segretario generale</t>
  </si>
  <si>
    <t>Trasmissione delibere per pubblicazione sul sito - amministrazione trasparente</t>
  </si>
  <si>
    <t xml:space="preserve">Registrazione ordinanze </t>
  </si>
  <si>
    <t>Tenuta archivio presidenza</t>
  </si>
  <si>
    <t>Registrazione e smistamento posta in entrata a mezzo fax e/o email</t>
  </si>
  <si>
    <t>Notifica delibere e provvedimenti interni</t>
  </si>
  <si>
    <t>Accesso e gestione casella di posta certificata(segreteriegenerale@cert.porto.na.it)</t>
  </si>
  <si>
    <t xml:space="preserve">Registrazione gettoni di presenza membri comitato portuale </t>
  </si>
  <si>
    <t xml:space="preserve">Trasmissione posta in uscita a mezzo fax e/o email </t>
  </si>
  <si>
    <t>Verbalizzazioni riunioni interne</t>
  </si>
  <si>
    <t>Redazione note interne / note esterne</t>
  </si>
  <si>
    <t>Affissione all’albo a.p. e invio file per pubblicazione sul sito</t>
  </si>
  <si>
    <t>Traduzioni testi in lingua</t>
  </si>
  <si>
    <t>Scannerizzazione documenti</t>
  </si>
  <si>
    <t>Conduzione auto di rappresentanza per spostamenti presidente/commissario straordinario e AUTretario generale</t>
  </si>
  <si>
    <t>Conduzione auto di servizio per servizi esterni di dirigenti e funzionari</t>
  </si>
  <si>
    <t>Rifornimento carburante auto di servizio e di rappresentanza</t>
  </si>
  <si>
    <t>Pulizia auto di servizio e di rappresentanza</t>
  </si>
  <si>
    <t>Compilazione e tenuta libretto di marcia</t>
  </si>
  <si>
    <t xml:space="preserve">Controllo periodico manutenzione ordinaria parco auto </t>
  </si>
  <si>
    <t>Controllo periodico manutenzione straordinaria parco auto</t>
  </si>
  <si>
    <t xml:space="preserve">Verifica effettuazione tagliandi autovetture </t>
  </si>
  <si>
    <t>Verifica pagamento assicurazioni autovetture</t>
  </si>
  <si>
    <t>Predisposizione turni di servizio settimanali</t>
  </si>
  <si>
    <t>Predisposizione turni di reperibilita’</t>
  </si>
  <si>
    <t>Rilascio/rinnovo di concessione di beni demaniali marittimi Art. 36 cod. nav.Art.8 legge 84/94</t>
  </si>
  <si>
    <t>Decadenza dalla concessione Art. 47 cod.nav.</t>
  </si>
  <si>
    <t>Cauzione Art.17 reg. cod.nav. - SVINCOLO</t>
  </si>
  <si>
    <t>Fatturazione canoni concessori</t>
  </si>
  <si>
    <t>Vigilanza sull’esercizio di attività nei porti – rilascio autorizzazione Art.68 cod. nav.</t>
  </si>
  <si>
    <t>Parere in merito alla delimitazione di zone del demanio marittimo Art.32 cod.nav.</t>
  </si>
  <si>
    <t xml:space="preserve"> Parere in merito all’ampliamento del demanio marittimo Art.33 cod.nav.</t>
  </si>
  <si>
    <t xml:space="preserve"> Parere in merito alla destinazione di zone demaniali marittime ad altri usi pubblici Art. 34 cod.nav. Art. 36 reg. cod. nav.</t>
  </si>
  <si>
    <t>Parere in merito alla esclusione di zone del demanio marittimo Art. 35 cod.nav.</t>
  </si>
  <si>
    <t>Concorso di più domande di concessione Art.37 cod. nav</t>
  </si>
  <si>
    <t>Anticipata occupazione di aree demaniali marittime Art.38 cod.nav. Art.35 reg. Cod. nav.</t>
  </si>
  <si>
    <t>Misura del canone Art.39 cod.nav Art.16 reg.cod.nav.</t>
  </si>
  <si>
    <t>Riduzione del canone Art.40 cod. nav.</t>
  </si>
  <si>
    <t>Autorizzazione a costituire ipoteca sulle opere costruite dal concessionario Art.41 cod.nav.</t>
  </si>
  <si>
    <t>Revoca parziale o totale di concessione Art. 42 cod.nav. Art.31 reg. Cod. nav.</t>
  </si>
  <si>
    <t>Domande incompatibili Art. 43 cod.nav.</t>
  </si>
  <si>
    <t>Modifica o estinzione della concessione per fatto dell’amministrazione art.44 cod.nav.</t>
  </si>
  <si>
    <t>Modifica o estinzione della concessione per cause naturali Art. 45 cod.nav.</t>
  </si>
  <si>
    <t>Affidamento ad altri soggetti delle attività oggetto della concessione Art. 45bis cod.nav.</t>
  </si>
  <si>
    <t>Subingresso nella concessione Art. 46 cod.nav. Art.30 reg. Cod. nav.</t>
  </si>
  <si>
    <t>Devoluzione delle opere non amovibili - demolizione Art.49 cod.nav. art.31 reg. cod.nav.</t>
  </si>
  <si>
    <t>Estrazione e raccolta di arena o altri materiali Art. 51 cod.nav.</t>
  </si>
  <si>
    <t>Impianto ed esercizio di deposito costiero Art.52 cod. Nav.</t>
  </si>
  <si>
    <t>Ingiunzione di rimessa in pristino stato in caso di occupazione abusiva di beni demaniali Art.54 cod.nav.</t>
  </si>
  <si>
    <t>Nuove opere in prossimità del demanio marittimo - autorizzazione Art. 55 cod.nav.</t>
  </si>
  <si>
    <t>Variazione contenuto della concessione - autorizzazione Art.24 reg.cod.nav.</t>
  </si>
  <si>
    <t>Consegna e riconsegna dei beni concessi Art.34 reg. cod. nav</t>
  </si>
  <si>
    <t>Autorizzazione all’esercizio di servizi portuali riferiti a prestazioni specialistiche, complementari e accessorie al ciclo delle operazioni portuali Art.16 legge 84/94 D.M. 132/ 2001</t>
  </si>
  <si>
    <t xml:space="preserve">Verifica annuale del rispetto delle condizioni previste nel programma operativo delle imprese autorizzate ai sensi dell’Art. 16 legge 84/94 - D.M. 585/95 </t>
  </si>
  <si>
    <t>Concessione di aree e banchine alle imprese di cui all’articolo 16 della legge 84/94 Art.18 legge 84/94</t>
  </si>
  <si>
    <t xml:space="preserve"> Affidamento ad altra impresa portuale autorizzata ai sensi dell’articolo 16 della legge 84/94, di alcune attività comprese nel ciclo operativo Art.18 legge 84/94.</t>
  </si>
  <si>
    <t>Stipula di accordi sostitutivi della concessione demaniale Art.18 legge 84/94 Art.11 legge 241/90</t>
  </si>
  <si>
    <t>Vigilanza e controllo delle operazioni portuali e delle attività svolte in ambito portuale. Riscontro presenza rifiuti abbandonati e di situazioni di pericolo.</t>
  </si>
  <si>
    <t>Attività di verifica condizioni di sicurezza condotta con il SOI.</t>
  </si>
  <si>
    <t>Vigilanza sulla correttezza dell’impiego dei lavoratori portuali temporanei ex art.17 L.84/94</t>
  </si>
  <si>
    <t>Vigilanza aree portuali non in concessione (banchine pubbliche, molo Beverello, viabilità pubblica e p.le ferroviario)</t>
  </si>
  <si>
    <t>Verifiche navi ormeggiate a banchina pubblica</t>
  </si>
  <si>
    <t>Verifica correttezza fornitura servizi vigilanza e navetta e coordinamento dei servizi</t>
  </si>
  <si>
    <t>Coordinamento dei servizi resi con l’ausilio di sistemi di videosorveglianza e rilevazione targhe</t>
  </si>
  <si>
    <t>Gestione privacy impianto di videosorveglianza</t>
  </si>
  <si>
    <t>Controllo operativo dei cespiti demaniali per la verifica di eventuali anomali e disservizi</t>
  </si>
  <si>
    <r>
      <t xml:space="preserve">Autorizzazione all’esercizio di impresa per </t>
    </r>
    <r>
      <rPr>
        <u/>
        <sz val="9"/>
        <color indexed="8"/>
        <rFont val="Book Antiqua"/>
        <family val="1"/>
      </rPr>
      <t>conto proprio</t>
    </r>
    <r>
      <rPr>
        <sz val="9"/>
        <color indexed="8"/>
        <rFont val="Book Antiqua"/>
        <family val="1"/>
      </rPr>
      <t xml:space="preserve"> per il carico, lo scarico, il trasbordo, il deposito, il movimento in genere delle merci e di ogni altro materiale in ambito portuale. Art.16 legge 84/94 D.M. 585/1995</t>
    </r>
  </si>
  <si>
    <r>
      <t xml:space="preserve">Autorizzazione all’esercizio di impresa per </t>
    </r>
    <r>
      <rPr>
        <u/>
        <sz val="9"/>
        <color indexed="8"/>
        <rFont val="Book Antiqua"/>
        <family val="1"/>
      </rPr>
      <t xml:space="preserve">conto terzi </t>
    </r>
    <r>
      <rPr>
        <sz val="9"/>
        <color indexed="8"/>
        <rFont val="Book Antiqua"/>
        <family val="1"/>
      </rPr>
      <t>per il carico, lo scarico, il trasbordo, il deposito, il movimento in genere delle merci e di ogni altro materiale in ambito portuale. Art.16 legge 84/94 Decreto 585/95</t>
    </r>
  </si>
  <si>
    <t>Gestione piano di raccolta dei rifiuti prodotti dalle navi e dei residui del carico in ottemperanza del D.lgs. n° 182/2003</t>
  </si>
  <si>
    <t>Predisposizione atti di gara (perizia tecnica, foglio patti e condizioni, Documento unico di valutazione dei rischi da interferenze, computo metrico, quadro economico, etc.)</t>
  </si>
  <si>
    <t xml:space="preserve">Applicazione del D.M. 17/12/2009 e s.m.i. che ha istituito il SISTRI: sistema di controllo della tracciabilità dei rifiuti    </t>
  </si>
  <si>
    <t>Istituzione del registro di carico e scarico dei rifiuti previsto dall’art. 190 del d.lgs. 152/2006  </t>
  </si>
  <si>
    <t>Obbligo annuale MUD - Dichiarazione Ambientale ai sensi della legge 25/01/1994 n° 70</t>
  </si>
  <si>
    <t xml:space="preserve">Redazione di piani ed atti di pianificazione: piano rifiuti navi, piano rifiuti differenziata (porta a porta), piani di caratterizzazione etc. </t>
  </si>
  <si>
    <t>Supporto Area Tecnica ed Ufficio Demanio</t>
  </si>
  <si>
    <t>Procedura volontaria di certificazione ambientale UNI EN ISO 14001</t>
  </si>
  <si>
    <t>Supporto ai lavori di adeguamento della rete fognaria portuale – (vasca imhoff)</t>
  </si>
  <si>
    <t>Grande Progetto: “Bonifica da ordigni bellici inesplosi” Incarico di Responsabile unico del procedimento</t>
  </si>
  <si>
    <t>Grande Progetto: supporto al RUP e/o progettista sui seguenti progetti:                                        • Bonifica da ordigni bellici;
• Riqualificazione Marinella;
• Escavo Ponente;
• Efficientamento energetico;
• Recupero relitti rep. archeologici;
• Spazi espositivi reperti archeologici</t>
  </si>
  <si>
    <t>Accesso agli atti – gestione della corrispondenza di cui al vigente regolamento istruttorio (Delib CP 6/2012)  ed applicazione del Regolamento per per il diritto di accesso alle informazioni, agli atti e documenti amministrativi dell’AOP (Delibera 538/1008)</t>
  </si>
  <si>
    <t>Ricezione del pubblico portatore di interessi inerenti problematiche di carattere ambientale.</t>
  </si>
  <si>
    <t>Gestione fasi del Contenzioso</t>
  </si>
  <si>
    <t>Recupero crediti in via amministrativa</t>
  </si>
  <si>
    <t>Attività amministrativa relativa a sinistri e danneggiamenti in ambito portuale</t>
  </si>
  <si>
    <t>Attività di informatizzazione,  digitalizzazione, archiviazione, protocollazione e smistamento posta</t>
  </si>
  <si>
    <t>Affidamento incarichi di patrocinio Avvocatura esterna (contenzioso in genere oltre, a titolo esemplificativo, il recupero giudiziario dei crediti, le insinuazioni fallimentari e danneggiamenti/sinistri in porto)</t>
  </si>
  <si>
    <t>Affidamento incarichi di patrocinio Avvocatura interna (contenzioso in genere oltre, a titolo esemplificativo, il recupero giudiziario dei crediti, le insinuazioni fallimentari e danneggiamenti/sinistri in porto)</t>
  </si>
  <si>
    <t>Transazioni</t>
  </si>
  <si>
    <t xml:space="preserve">Consulenza legale e/o di supporto giuridico / amministrativo ad altri Uffici e Organi dell'AP - </t>
  </si>
  <si>
    <t>Pagamenti relativi agli Avvocati esterni, CTP</t>
  </si>
  <si>
    <t>Pagamenti relativi alle  spese legali in generale (es. liquidate in sentenza e negli atti di precetto, ecc.)</t>
  </si>
  <si>
    <t>N.PROCESSI</t>
  </si>
  <si>
    <t>D</t>
  </si>
  <si>
    <t>S</t>
  </si>
  <si>
    <t>UP</t>
  </si>
  <si>
    <t>USTU</t>
  </si>
  <si>
    <r>
      <t>Gestione piano di raccolta differenziata dei rifiuti in ambito portuale ai sensi</t>
    </r>
    <r>
      <rPr>
        <sz val="9"/>
        <color theme="1"/>
        <rFont val="Book Antiqua"/>
        <family val="1"/>
      </rPr>
      <t xml:space="preserve"> </t>
    </r>
    <r>
      <rPr>
        <sz val="9"/>
        <color rgb="FF000000"/>
        <rFont val="Book Antiqua"/>
        <family val="1"/>
      </rPr>
      <t>dell’art. 205 del D.Lgs. n° 152/2006</t>
    </r>
  </si>
  <si>
    <t>Compilazione format istituzionali rilevamento dati del ministero delle infrastrutture e dei trasporti e altri ministeri</t>
  </si>
  <si>
    <t>Collaborazione alla stesura del Piano Operativo Triennale</t>
  </si>
  <si>
    <t>Piano triennale degli interventi</t>
  </si>
  <si>
    <t>Elenco annuale delle opere</t>
  </si>
  <si>
    <t>Linee guida alla progettazione</t>
  </si>
  <si>
    <t>Manutenzione Ordinaria dei beni demaniali marittimi</t>
  </si>
  <si>
    <t>Manutenzione Straordinaria dei beni deminali marittimi</t>
  </si>
  <si>
    <t xml:space="preserve">Progettazione  ed esecuzione Nuove Opere  </t>
  </si>
  <si>
    <t>Monitoraggio degli interventi in corso di esecuzione</t>
  </si>
  <si>
    <t>Pareri per il rilascio delle concessioni</t>
  </si>
  <si>
    <t>Rendicontazione degli interventi eseguiti e  dei finanziamenti spesi</t>
  </si>
  <si>
    <t>Organizzazione visite, convegni e manifestazioni in italia e all’estero riguardanti il traffico passeggeri  e commerciale</t>
  </si>
  <si>
    <t>AVVOCATURA</t>
  </si>
  <si>
    <t>Attività amministrativa di supporto al contenzioso</t>
  </si>
  <si>
    <t>PIANIFICAZIONE E PROGRAMMAZIONE</t>
  </si>
  <si>
    <t>Istruttoria procedurale per la richiesta di erogazione di fondi</t>
  </si>
  <si>
    <t>conferimento incarichi di collaborazione e consulenza</t>
  </si>
  <si>
    <t>procedure relative alla progressione del personale</t>
  </si>
  <si>
    <t>procedure di attivazione tirocini</t>
  </si>
  <si>
    <t>Procedure di reclutamento del personale</t>
  </si>
  <si>
    <t>PROCESSO</t>
  </si>
  <si>
    <t>UFFICIO SECURITY, SAFETY, ORDINANZE</t>
  </si>
  <si>
    <t>UFFICIO AMMINISTRAZIONE BENI DEMANIO MARITTIMO - LAVORO PORTUALE E TURISTICO RICREATIVO</t>
  </si>
  <si>
    <t>AVV</t>
  </si>
  <si>
    <t>UFFICIO COMUNICAZIONE</t>
  </si>
  <si>
    <t>UC</t>
  </si>
  <si>
    <t>UFFICIO COORDINAMENTO (processi relativi al PROTOCOLLO)</t>
  </si>
  <si>
    <t>Redazione Piano Regolatore di Sistema Portuale</t>
  </si>
  <si>
    <t>UFFICI</t>
  </si>
  <si>
    <t>ACRONIMI UFFICI</t>
  </si>
  <si>
    <t>Collabora alla redazione del Piano Regolatore di Sistema Portuale</t>
  </si>
  <si>
    <t>PP</t>
  </si>
  <si>
    <t>SECURITY, SAFETY, ORDINANZE (processi relativi agli AUTISTI)</t>
  </si>
  <si>
    <t>UFFICIO SECURITY (processi relativi agli AUTISTI)</t>
  </si>
  <si>
    <t>Inserimento e registrazione delibere  e determine nel sistema COELDA</t>
  </si>
  <si>
    <t>Tenuta raccolta delibere, determine  e ordinanze</t>
  </si>
  <si>
    <t>Attivita’ di supporto informatico per comitato di gestione e commissione consultiva</t>
  </si>
  <si>
    <t>Lavorazione decreti di liquidazione sistema Coelda</t>
  </si>
  <si>
    <t>Bigliettazione e prenotazioni alberghiere tramite agenzia di viaggi per presidente, segretario generale, dirigenti e funzionari</t>
  </si>
  <si>
    <t xml:space="preserve">Attivita’ di coordinamento con uffici dell’ente </t>
  </si>
  <si>
    <t>Redazione verbali, delibere e atti del comitato di gestione, delle commissioni consultive, dell'Organismo di Partenariato della risorsa mare, del Cluster marittimo, del Collegio deri revisori, dell'OIV</t>
  </si>
  <si>
    <t>Predispozione documentazione del comitato di gestione, delle commissioni consultive, dell'Organismo di Partenariato della risorsa mare, del Cluster marittimo, del Collegio deri revisori, dell'OIV</t>
  </si>
  <si>
    <t>TOTALE PROCESSI</t>
  </si>
  <si>
    <t>COR</t>
  </si>
  <si>
    <t xml:space="preserve">Verifica e controllo delle strutture e servizi negli spazi dell’edificio della Stazione Marittima, del molo Beverello e della Calata Porta di Massa   </t>
  </si>
  <si>
    <t xml:space="preserve">Predisposizione degli atti relativi all’iter di concessione per la gestione delle Stazioni marittime </t>
  </si>
  <si>
    <t>Misurazione</t>
  </si>
  <si>
    <t>Reporting</t>
  </si>
  <si>
    <t>Analisi degli scostamenti</t>
  </si>
  <si>
    <t>Introduzione azioni correttive</t>
  </si>
  <si>
    <t>Supporto all'attività dell' OIV</t>
  </si>
  <si>
    <t>UFFICIO CONTROLLO DI GESTIONE</t>
  </si>
  <si>
    <t>CG</t>
  </si>
  <si>
    <t>SI</t>
  </si>
  <si>
    <t>Istruttorie necessarie alla
acquisizione di beni e servizi di
natura informatica</t>
  </si>
  <si>
    <t>Gestione degli accessi ai servizi
di rete dell'Ente</t>
  </si>
  <si>
    <t>Help desk di 1° e 2° Livello agli
utenti del sistema informativo</t>
  </si>
  <si>
    <t>Gestione della Sicurezza Informatica</t>
  </si>
  <si>
    <t>Gestione e Sviluppo: - delle
Infrastrutture di rete dell' Ente; -  dei progetti IT di sviluppo dell' Ente; -  delle apparecchiature
hardware e software dell' Ente.</t>
  </si>
  <si>
    <t>Gestione dei Cambiamenti
Tecnologici: raccolta dei requisiti e
Individuazione delle esigenze
dell' Ente per l'efficientamento e
l' evoluzione dei sistemi
informativi</t>
  </si>
  <si>
    <t>Sistemi di rilevazione informatica</t>
  </si>
  <si>
    <t>N. PROCESSI A RISCHIO MEDIO/ALTO</t>
  </si>
  <si>
    <t>L</t>
  </si>
  <si>
    <t>B</t>
  </si>
  <si>
    <t>C</t>
  </si>
  <si>
    <t>E</t>
  </si>
  <si>
    <t>F</t>
  </si>
  <si>
    <t>AREA DI RISCHIO</t>
  </si>
  <si>
    <t>H</t>
  </si>
  <si>
    <t xml:space="preserve">Emanazione di regolamenti e ordinanze(riconducibili per materia all’Ufficio Grandi Progetti su determinazione del Segretario Generale) Artt. 6 e 8 legge 84/94 
</t>
  </si>
  <si>
    <t>Gestione   attività di rimozione rifiuti speciali (pericolosi e non) abbandonati da ignoti nelle aree di competenza dell’AdSP MTC</t>
  </si>
  <si>
    <t>Redazione piano promozione AdSP settore turistico/croceristico e settore commerciale</t>
  </si>
  <si>
    <t>G</t>
  </si>
  <si>
    <t>A</t>
  </si>
  <si>
    <t>I</t>
  </si>
  <si>
    <t>Supporto presidente e segretario generale per attivita’ relazionali in italia e all’estero</t>
  </si>
  <si>
    <t>Cura rapporti con soggetti economici portuali, societa’ di servizi e operatori del settore turistico-croceristico e del settore commerciale</t>
  </si>
  <si>
    <t xml:space="preserve">Definizione  e gestione  europei a cui partecipa l’AdSP e predisposizione relativa documentazione  </t>
  </si>
  <si>
    <t xml:space="preserve">Procedure di gare telematiche (mepa) </t>
  </si>
  <si>
    <t>UFFICIO STRAGIUDIZIALE E RECUPERO CREDITI</t>
  </si>
  <si>
    <t>Ipotesi transattive</t>
  </si>
  <si>
    <t>RC</t>
  </si>
  <si>
    <t>UFFICIO RISORSE UMANE, ORGANIZZAZIONE E WELFARE</t>
  </si>
  <si>
    <t>Relazioni sindacali</t>
  </si>
  <si>
    <t>RU</t>
  </si>
  <si>
    <t>Supporto all'OIV - assegnazione obiettivi  alle strutture dell'Ente -  monitoraggio  (Piano della performance)</t>
  </si>
  <si>
    <t xml:space="preserve">Affidamento delle attività dirette alla fornitura a titolo oneroso agli utenti portuali di servizi di interesse generale - Art.6 legge 84/94 </t>
  </si>
  <si>
    <t>Recupero crediti in via stragiudiziale</t>
  </si>
  <si>
    <t>Cancellazione del residuo</t>
  </si>
  <si>
    <t>Verifiche garanzie fideiussorie ex art. 17 regolamento al codice della navigazione</t>
  </si>
  <si>
    <t>Analisi costi/benefici per il recupero del credito</t>
  </si>
  <si>
    <t xml:space="preserve">Rendicontazione del contratto </t>
  </si>
  <si>
    <t>Commissioni di gara procedure in economia</t>
  </si>
  <si>
    <t>Commissione di gara</t>
  </si>
  <si>
    <t>Controlli e riscontri riscossione canoni ed eventuale invio all'Ufficio Stragiudizioale e  Recupero Crediti, previa autorizzazione del Segretario Generale</t>
  </si>
  <si>
    <t xml:space="preserve">Progettazione e redazione dei capitolati speciali per i servizi di security e per il servizio di navetta. </t>
  </si>
  <si>
    <t>Gestione contratti e tenuta dei rapporti con le imprese fornitrici. Procedimenti di verifica finalizzati alle  autorizzazioni/liquidazioni delle fatture per la fornitura dei servizi (richiesta Durc…)</t>
  </si>
  <si>
    <t>UFFICIO DIREZIONE PORTI DI SALERNO E CASTELLAMMARE DI STABIA</t>
  </si>
  <si>
    <t>DPSC</t>
  </si>
  <si>
    <t>UFFICIO PROMOZIONE, MARKETING, CUSTOMER SERVICE</t>
  </si>
  <si>
    <t>UFFICIO COORDINAMENTO E UFFICIO DI STAFF AL PRESIDENTE</t>
  </si>
  <si>
    <t>UFFICIO RISORSE UMANE, PERSONALE, ORGANIZZAZIONE E WELFARE</t>
  </si>
  <si>
    <t>UFFICIO SERVIZI INFORMATIVI</t>
  </si>
  <si>
    <t>UFFICIO BILANCIO, CONTABILITA' E TRIBUTI</t>
  </si>
  <si>
    <t>BCT</t>
  </si>
  <si>
    <t>UFFICIO GARE E CONTRATTI, ECONOMATO</t>
  </si>
  <si>
    <t>GCE</t>
  </si>
  <si>
    <t>UFFICIO GRANDI PROGETTI E MANUTENZIONI</t>
  </si>
  <si>
    <t>UFFICIO GARE E CONTRATTI, ECONOMATO (processi relativi all'ECONOMATO)</t>
  </si>
  <si>
    <t>GPM</t>
  </si>
  <si>
    <t>UFFICIO GRANDI PROGETTI E MANUTENZIONI (processi relativi all'AMBIENTE)</t>
  </si>
  <si>
    <t>UFFICIO GRANDI PROGETTI E MANUTENZIONI (processi relativi alla MANUTENZIIONE)</t>
  </si>
  <si>
    <t>Acronimo ufficio</t>
  </si>
  <si>
    <t>UFFICIO GRANDI PROGETTI E MANUTENZIONI (processi relativi alla MANUTENZIONE)</t>
  </si>
  <si>
    <t>Recupero spese legali in via amministrativa</t>
  </si>
  <si>
    <t>basso</t>
  </si>
  <si>
    <t xml:space="preserve"> </t>
  </si>
  <si>
    <t>Accertamento annuale al fine di verificare l’attuazione degli investimenti previsti nel programma di attività Art.18 legge 84/94</t>
  </si>
  <si>
    <t>Accertamento annuale al fine di verificare il permanere dei requisiti in possesso al momento del rilascio della concessione articolo 18 legge 84/94</t>
  </si>
  <si>
    <t>medio</t>
  </si>
  <si>
    <t xml:space="preserve"> (processi relativi all'AMBIENTE)</t>
  </si>
  <si>
    <t>Applicazione D.Lgs. n°152/2006 nel caso si verifichi un evento potenzialmente inquinante durante inerventi infrastrutturali e di manutenzione:                                             art. 242 – procedure operative ed amministrative;                                      art. 245 – obblighi di intervento e di notifica da parte dei soggetti non responsabili della potenziale contaminazione</t>
  </si>
  <si>
    <t xml:space="preserve">Bonifica e risanamento dei siti portuali e marittimi con applicazione delle normative e discipline regolanti la materia in tutti i casi di contaminazione dell’ambiente D.Lgs. 152/2006 durante inerventi infrastrutturali e di manutenzione:                         </t>
  </si>
  <si>
    <t xml:space="preserve">Bonifica da amianto. Redazione piani di lavoro ai sensi dell’art. 256 c. 5 D. Lgs. 81/2008  durante inerventi infrastrutturali e di manutenzione:                         </t>
  </si>
  <si>
    <t xml:space="preserve">Inquinamento atmosferico, da rumore e/o vibrazionedurante inerventi infrastrutturali e di manutenzione:              </t>
  </si>
  <si>
    <t>Attuazione del protocollo d’intesa tra l’AdSP MTC, la Capitaneria di Porto e gli Uffici UVAC/PIF/USMAF dei tre porti relativo ai controlli sui rifiuti di bordo delle navi provenienti da Paesi Terzi e/o Stati Membri</t>
  </si>
  <si>
    <t>V.A.S. sui Piani Regionali e della Provincia di Napoli e Salerno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</si>
</sst>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theme="1"/>
      <name val="Book Antiqua"/>
      <family val="1"/>
    </font>
    <font>
      <sz val="11"/>
      <color theme="1"/>
      <name val="Book Antiqua"/>
      <family val="1"/>
    </font>
    <font>
      <b/>
      <sz val="11"/>
      <color rgb="FF9C6500"/>
      <name val="Calibri"/>
      <family val="2"/>
      <scheme val="minor"/>
    </font>
    <font>
      <sz val="8"/>
      <color rgb="FFC00000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Arial"/>
      <family val="2"/>
    </font>
    <font>
      <sz val="1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Book Antiqua"/>
      <family val="1"/>
    </font>
    <font>
      <sz val="10"/>
      <name val="Book Antiqua"/>
      <family val="1"/>
    </font>
    <font>
      <sz val="10"/>
      <name val="Arial"/>
      <family val="2"/>
    </font>
    <font>
      <sz val="10"/>
      <color indexed="8"/>
      <name val="Book Antiqua"/>
      <family val="1"/>
    </font>
    <font>
      <sz val="9"/>
      <color theme="1"/>
      <name val="Book Antiqua"/>
      <family val="1"/>
    </font>
    <font>
      <sz val="9"/>
      <color rgb="FF006100"/>
      <name val="Calibri"/>
      <family val="2"/>
      <scheme val="minor"/>
    </font>
    <font>
      <sz val="9"/>
      <name val="Calibri"/>
      <family val="2"/>
      <scheme val="minor"/>
    </font>
    <font>
      <sz val="9"/>
      <color rgb="FFC00000"/>
      <name val="Calibri"/>
      <family val="2"/>
      <scheme val="minor"/>
    </font>
    <font>
      <sz val="9"/>
      <color indexed="8"/>
      <name val="Book Antiqua"/>
      <family val="1"/>
    </font>
    <font>
      <u/>
      <sz val="9"/>
      <color indexed="8"/>
      <name val="Book Antiqua"/>
      <family val="1"/>
    </font>
    <font>
      <sz val="9"/>
      <color rgb="FF000000"/>
      <name val="Book Antiqua"/>
      <family val="1"/>
    </font>
    <font>
      <sz val="9"/>
      <color rgb="FFFF0000"/>
      <name val="Arial"/>
      <family val="2"/>
    </font>
    <font>
      <b/>
      <sz val="9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Arial"/>
      <family val="2"/>
    </font>
    <font>
      <b/>
      <sz val="9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</borders>
  <cellStyleXfs count="10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" fillId="10" borderId="0" applyNumberFormat="0" applyBorder="0" applyAlignment="0" applyProtection="0"/>
    <xf numFmtId="0" fontId="24" fillId="0" borderId="0"/>
  </cellStyleXfs>
  <cellXfs count="199">
    <xf numFmtId="0" fontId="0" fillId="0" borderId="0" xfId="0"/>
    <xf numFmtId="0" fontId="0" fillId="0" borderId="1" xfId="0" applyBorder="1"/>
    <xf numFmtId="0" fontId="3" fillId="0" borderId="1" xfId="0" applyFont="1" applyBorder="1"/>
    <xf numFmtId="0" fontId="7" fillId="0" borderId="0" xfId="0" applyFont="1"/>
    <xf numFmtId="49" fontId="8" fillId="2" borderId="1" xfId="1" applyNumberFormat="1" applyFont="1" applyBorder="1" applyAlignment="1">
      <alignment wrapText="1"/>
    </xf>
    <xf numFmtId="0" fontId="11" fillId="0" borderId="0" xfId="0" applyFont="1"/>
    <xf numFmtId="0" fontId="13" fillId="0" borderId="1" xfId="0" applyFont="1" applyBorder="1"/>
    <xf numFmtId="0" fontId="1" fillId="6" borderId="5" xfId="5" applyBorder="1"/>
    <xf numFmtId="0" fontId="16" fillId="7" borderId="5" xfId="6" applyFont="1" applyBorder="1"/>
    <xf numFmtId="0" fontId="1" fillId="10" borderId="5" xfId="8" applyBorder="1"/>
    <xf numFmtId="0" fontId="0" fillId="0" borderId="0" xfId="0" applyAlignment="1">
      <alignment horizontal="center"/>
    </xf>
    <xf numFmtId="2" fontId="1" fillId="10" borderId="0" xfId="8" applyNumberFormat="1"/>
    <xf numFmtId="2" fontId="1" fillId="6" borderId="0" xfId="5" applyNumberFormat="1"/>
    <xf numFmtId="2" fontId="16" fillId="7" borderId="0" xfId="6" applyNumberFormat="1" applyFont="1"/>
    <xf numFmtId="0" fontId="0" fillId="0" borderId="0" xfId="0" applyFill="1"/>
    <xf numFmtId="2" fontId="2" fillId="2" borderId="1" xfId="1" applyNumberFormat="1" applyBorder="1"/>
    <xf numFmtId="2" fontId="0" fillId="0" borderId="1" xfId="0" applyNumberFormat="1" applyBorder="1"/>
    <xf numFmtId="0" fontId="20" fillId="0" borderId="1" xfId="0" applyFont="1" applyBorder="1"/>
    <xf numFmtId="0" fontId="12" fillId="0" borderId="1" xfId="0" applyFont="1" applyBorder="1"/>
    <xf numFmtId="0" fontId="5" fillId="0" borderId="0" xfId="0" applyFont="1"/>
    <xf numFmtId="0" fontId="29" fillId="0" borderId="0" xfId="0" applyFont="1"/>
    <xf numFmtId="49" fontId="3" fillId="4" borderId="1" xfId="3" applyNumberFormat="1" applyFont="1" applyBorder="1" applyAlignment="1">
      <alignment wrapText="1"/>
    </xf>
    <xf numFmtId="49" fontId="3" fillId="5" borderId="1" xfId="4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8" fillId="0" borderId="0" xfId="0" applyFont="1" applyFill="1"/>
    <xf numFmtId="0" fontId="20" fillId="0" borderId="2" xfId="2" applyFont="1" applyFill="1" applyBorder="1"/>
    <xf numFmtId="0" fontId="20" fillId="0" borderId="3" xfId="2" applyFont="1" applyFill="1" applyBorder="1"/>
    <xf numFmtId="0" fontId="20" fillId="0" borderId="4" xfId="2" applyFont="1" applyFill="1" applyBorder="1"/>
    <xf numFmtId="0" fontId="20" fillId="0" borderId="2" xfId="5" applyFont="1" applyFill="1" applyBorder="1"/>
    <xf numFmtId="0" fontId="20" fillId="0" borderId="3" xfId="5" applyFont="1" applyFill="1" applyBorder="1"/>
    <xf numFmtId="0" fontId="20" fillId="0" borderId="4" xfId="5" applyFont="1" applyFill="1" applyBorder="1"/>
    <xf numFmtId="0" fontId="20" fillId="0" borderId="0" xfId="0" applyFont="1" applyFill="1"/>
    <xf numFmtId="0" fontId="5" fillId="0" borderId="0" xfId="0" applyFont="1" applyAlignment="1">
      <alignment horizontal="center"/>
    </xf>
    <xf numFmtId="0" fontId="0" fillId="11" borderId="0" xfId="0" applyFill="1"/>
    <xf numFmtId="0" fontId="7" fillId="13" borderId="1" xfId="0" applyFont="1" applyFill="1" applyBorder="1"/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5" fillId="0" borderId="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" fillId="10" borderId="0" xfId="8" applyAlignment="1">
      <alignment horizontal="left"/>
    </xf>
    <xf numFmtId="0" fontId="1" fillId="6" borderId="0" xfId="5" applyAlignment="1">
      <alignment horizontal="left"/>
    </xf>
    <xf numFmtId="0" fontId="9" fillId="7" borderId="0" xfId="6" applyAlignment="1">
      <alignment horizontal="left"/>
    </xf>
    <xf numFmtId="0" fontId="10" fillId="0" borderId="0" xfId="7" applyFill="1" applyAlignment="1">
      <alignment horizontal="left"/>
    </xf>
    <xf numFmtId="0" fontId="15" fillId="0" borderId="0" xfId="0" applyFont="1" applyBorder="1" applyAlignment="1">
      <alignment horizontal="left"/>
    </xf>
    <xf numFmtId="0" fontId="5" fillId="11" borderId="0" xfId="0" applyFont="1" applyFill="1"/>
    <xf numFmtId="0" fontId="36" fillId="14" borderId="7" xfId="0" applyFont="1" applyFill="1" applyBorder="1" applyAlignment="1">
      <alignment horizontal="center" wrapText="1"/>
    </xf>
    <xf numFmtId="0" fontId="35" fillId="14" borderId="7" xfId="0" applyFont="1" applyFill="1" applyBorder="1" applyAlignment="1">
      <alignment horizontal="left" wrapText="1"/>
    </xf>
    <xf numFmtId="0" fontId="6" fillId="0" borderId="8" xfId="0" applyFont="1" applyBorder="1" applyAlignment="1">
      <alignment horizontal="center" wrapText="1"/>
    </xf>
    <xf numFmtId="0" fontId="35" fillId="15" borderId="7" xfId="0" applyFont="1" applyFill="1" applyBorder="1" applyAlignment="1">
      <alignment horizontal="center" wrapText="1"/>
    </xf>
    <xf numFmtId="0" fontId="36" fillId="17" borderId="7" xfId="0" applyFont="1" applyFill="1" applyBorder="1" applyAlignment="1">
      <alignment horizontal="center" wrapText="1"/>
    </xf>
    <xf numFmtId="0" fontId="38" fillId="12" borderId="7" xfId="0" applyFont="1" applyFill="1" applyBorder="1" applyAlignment="1">
      <alignment horizontal="center" vertical="center" wrapText="1"/>
    </xf>
    <xf numFmtId="0" fontId="37" fillId="12" borderId="7" xfId="0" applyFont="1" applyFill="1" applyBorder="1" applyAlignment="1">
      <alignment horizontal="center" vertical="center" wrapText="1"/>
    </xf>
    <xf numFmtId="0" fontId="39" fillId="16" borderId="7" xfId="0" applyFont="1" applyFill="1" applyBorder="1" applyAlignment="1">
      <alignment horizontal="center" vertical="center" wrapText="1"/>
    </xf>
    <xf numFmtId="0" fontId="39" fillId="17" borderId="7" xfId="0" applyFont="1" applyFill="1" applyBorder="1" applyAlignment="1">
      <alignment horizontal="center" vertical="center" wrapText="1"/>
    </xf>
    <xf numFmtId="0" fontId="37" fillId="12" borderId="7" xfId="0" applyFont="1" applyFill="1" applyBorder="1" applyAlignment="1">
      <alignment horizontal="left" wrapText="1"/>
    </xf>
    <xf numFmtId="0" fontId="40" fillId="12" borderId="7" xfId="0" applyFont="1" applyFill="1" applyBorder="1" applyAlignment="1">
      <alignment horizontal="center" wrapText="1"/>
    </xf>
    <xf numFmtId="0" fontId="1" fillId="3" borderId="7" xfId="2" applyBorder="1"/>
    <xf numFmtId="0" fontId="1" fillId="6" borderId="7" xfId="5" applyBorder="1"/>
    <xf numFmtId="0" fontId="0" fillId="0" borderId="7" xfId="0" applyBorder="1"/>
    <xf numFmtId="0" fontId="7" fillId="13" borderId="7" xfId="0" applyFont="1" applyFill="1" applyBorder="1"/>
    <xf numFmtId="49" fontId="5" fillId="4" borderId="7" xfId="3" applyNumberFormat="1" applyFont="1" applyBorder="1" applyAlignment="1">
      <alignment wrapText="1"/>
    </xf>
    <xf numFmtId="49" fontId="8" fillId="2" borderId="7" xfId="1" applyNumberFormat="1" applyFont="1" applyBorder="1" applyAlignment="1">
      <alignment wrapText="1"/>
    </xf>
    <xf numFmtId="49" fontId="5" fillId="5" borderId="7" xfId="4" applyNumberFormat="1" applyFont="1" applyBorder="1" applyAlignment="1">
      <alignment wrapText="1"/>
    </xf>
    <xf numFmtId="49" fontId="7" fillId="14" borderId="7" xfId="4" applyNumberFormat="1" applyFont="1" applyFill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2" fontId="2" fillId="2" borderId="7" xfId="1" applyNumberFormat="1" applyBorder="1"/>
    <xf numFmtId="2" fontId="0" fillId="0" borderId="7" xfId="0" applyNumberFormat="1" applyBorder="1"/>
    <xf numFmtId="0" fontId="20" fillId="0" borderId="7" xfId="0" applyFont="1" applyBorder="1"/>
    <xf numFmtId="0" fontId="13" fillId="0" borderId="7" xfId="0" applyFont="1" applyBorder="1"/>
    <xf numFmtId="0" fontId="12" fillId="0" borderId="7" xfId="0" applyFont="1" applyBorder="1"/>
    <xf numFmtId="0" fontId="3" fillId="11" borderId="7" xfId="0" applyFont="1" applyFill="1" applyBorder="1" applyAlignment="1">
      <alignment horizontal="center"/>
    </xf>
    <xf numFmtId="0" fontId="26" fillId="11" borderId="7" xfId="0" applyFont="1" applyFill="1" applyBorder="1" applyAlignment="1">
      <alignment horizontal="left" vertical="top" wrapText="1"/>
    </xf>
    <xf numFmtId="2" fontId="5" fillId="11" borderId="7" xfId="0" applyNumberFormat="1" applyFont="1" applyFill="1" applyBorder="1"/>
    <xf numFmtId="0" fontId="28" fillId="11" borderId="7" xfId="0" applyFont="1" applyFill="1" applyBorder="1"/>
    <xf numFmtId="0" fontId="29" fillId="11" borderId="7" xfId="0" applyFont="1" applyFill="1" applyBorder="1"/>
    <xf numFmtId="0" fontId="33" fillId="11" borderId="7" xfId="0" applyFont="1" applyFill="1" applyBorder="1"/>
    <xf numFmtId="0" fontId="0" fillId="11" borderId="7" xfId="0" applyFill="1" applyBorder="1"/>
    <xf numFmtId="2" fontId="27" fillId="2" borderId="7" xfId="1" applyNumberFormat="1" applyFont="1" applyBorder="1"/>
    <xf numFmtId="0" fontId="5" fillId="0" borderId="7" xfId="0" applyFont="1" applyBorder="1" applyAlignment="1">
      <alignment horizontal="center"/>
    </xf>
    <xf numFmtId="0" fontId="30" fillId="0" borderId="7" xfId="9" applyFont="1" applyBorder="1" applyAlignment="1">
      <alignment horizontal="left" vertical="top" wrapText="1"/>
    </xf>
    <xf numFmtId="0" fontId="5" fillId="0" borderId="7" xfId="0" applyFont="1" applyBorder="1"/>
    <xf numFmtId="2" fontId="5" fillId="0" borderId="7" xfId="0" applyNumberFormat="1" applyFont="1" applyBorder="1"/>
    <xf numFmtId="0" fontId="28" fillId="0" borderId="7" xfId="0" applyFont="1" applyBorder="1"/>
    <xf numFmtId="0" fontId="29" fillId="0" borderId="7" xfId="0" applyFont="1" applyBorder="1"/>
    <xf numFmtId="0" fontId="21" fillId="0" borderId="7" xfId="0" applyFont="1" applyBorder="1"/>
    <xf numFmtId="0" fontId="36" fillId="14" borderId="8" xfId="0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49" fontId="3" fillId="4" borderId="7" xfId="3" applyNumberFormat="1" applyFont="1" applyBorder="1" applyAlignment="1">
      <alignment wrapText="1"/>
    </xf>
    <xf numFmtId="49" fontId="3" fillId="5" borderId="7" xfId="4" applyNumberFormat="1" applyFont="1" applyBorder="1" applyAlignment="1">
      <alignment wrapText="1"/>
    </xf>
    <xf numFmtId="0" fontId="26" fillId="0" borderId="7" xfId="9" applyFont="1" applyBorder="1" applyAlignment="1">
      <alignment horizontal="left" vertical="top" wrapText="1"/>
    </xf>
    <xf numFmtId="0" fontId="5" fillId="11" borderId="7" xfId="0" applyFont="1" applyFill="1" applyBorder="1" applyAlignment="1">
      <alignment horizontal="center"/>
    </xf>
    <xf numFmtId="0" fontId="30" fillId="11" borderId="7" xfId="9" applyFont="1" applyFill="1" applyBorder="1" applyAlignment="1">
      <alignment horizontal="left" vertical="top" wrapText="1"/>
    </xf>
    <xf numFmtId="2" fontId="0" fillId="11" borderId="7" xfId="0" applyNumberFormat="1" applyFill="1" applyBorder="1"/>
    <xf numFmtId="0" fontId="18" fillId="11" borderId="7" xfId="0" applyFont="1" applyFill="1" applyBorder="1"/>
    <xf numFmtId="0" fontId="17" fillId="11" borderId="7" xfId="0" applyFont="1" applyFill="1" applyBorder="1"/>
    <xf numFmtId="0" fontId="19" fillId="11" borderId="7" xfId="0" applyFont="1" applyFill="1" applyBorder="1"/>
    <xf numFmtId="0" fontId="3" fillId="0" borderId="7" xfId="0" applyFont="1" applyBorder="1"/>
    <xf numFmtId="0" fontId="3" fillId="0" borderId="7" xfId="0" applyFont="1" applyBorder="1" applyAlignment="1">
      <alignment wrapText="1"/>
    </xf>
    <xf numFmtId="0" fontId="18" fillId="0" borderId="7" xfId="0" applyFont="1" applyBorder="1"/>
    <xf numFmtId="0" fontId="17" fillId="0" borderId="7" xfId="0" applyFont="1" applyBorder="1"/>
    <xf numFmtId="0" fontId="19" fillId="0" borderId="7" xfId="0" applyFont="1" applyBorder="1"/>
    <xf numFmtId="0" fontId="22" fillId="0" borderId="7" xfId="0" applyFont="1" applyBorder="1" applyAlignment="1">
      <alignment horizontal="left" vertical="top" wrapText="1"/>
    </xf>
    <xf numFmtId="49" fontId="7" fillId="14" borderId="12" xfId="4" applyNumberFormat="1" applyFont="1" applyFill="1" applyBorder="1" applyAlignment="1">
      <alignment horizontal="center" wrapText="1"/>
    </xf>
    <xf numFmtId="0" fontId="14" fillId="0" borderId="7" xfId="0" applyFont="1" applyBorder="1" applyAlignment="1">
      <alignment horizontal="left" vertical="top" wrapText="1"/>
    </xf>
    <xf numFmtId="0" fontId="14" fillId="11" borderId="7" xfId="0" applyFont="1" applyFill="1" applyBorder="1" applyAlignment="1">
      <alignment horizontal="left" vertical="top" wrapText="1"/>
    </xf>
    <xf numFmtId="0" fontId="26" fillId="0" borderId="7" xfId="0" applyFont="1" applyBorder="1" applyAlignment="1">
      <alignment horizontal="left" vertical="top" wrapText="1"/>
    </xf>
    <xf numFmtId="0" fontId="33" fillId="0" borderId="7" xfId="0" applyFont="1" applyBorder="1"/>
    <xf numFmtId="0" fontId="23" fillId="0" borderId="7" xfId="0" applyFont="1" applyBorder="1" applyAlignment="1">
      <alignment horizontal="left" vertical="top" wrapText="1"/>
    </xf>
    <xf numFmtId="0" fontId="23" fillId="11" borderId="7" xfId="0" applyFont="1" applyFill="1" applyBorder="1" applyAlignment="1">
      <alignment vertical="top" wrapText="1"/>
    </xf>
    <xf numFmtId="0" fontId="5" fillId="3" borderId="7" xfId="2" applyFont="1" applyBorder="1"/>
    <xf numFmtId="0" fontId="5" fillId="6" borderId="7" xfId="5" applyFont="1" applyBorder="1"/>
    <xf numFmtId="0" fontId="32" fillId="0" borderId="7" xfId="0" applyFont="1" applyBorder="1" applyAlignment="1">
      <alignment horizontal="left" vertical="top" wrapText="1"/>
    </xf>
    <xf numFmtId="0" fontId="23" fillId="11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left" vertical="top" wrapText="1"/>
    </xf>
    <xf numFmtId="0" fontId="0" fillId="0" borderId="7" xfId="0" applyFill="1" applyBorder="1" applyAlignment="1">
      <alignment horizontal="center"/>
    </xf>
    <xf numFmtId="2" fontId="0" fillId="0" borderId="7" xfId="0" applyNumberFormat="1" applyFill="1" applyBorder="1"/>
    <xf numFmtId="0" fontId="18" fillId="0" borderId="7" xfId="0" applyFont="1" applyFill="1" applyBorder="1"/>
    <xf numFmtId="0" fontId="17" fillId="0" borderId="7" xfId="0" applyFont="1" applyFill="1" applyBorder="1"/>
    <xf numFmtId="0" fontId="19" fillId="0" borderId="7" xfId="0" applyFont="1" applyFill="1" applyBorder="1"/>
    <xf numFmtId="2" fontId="2" fillId="2" borderId="7" xfId="1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2" fillId="11" borderId="7" xfId="0" applyFont="1" applyFill="1" applyBorder="1" applyAlignment="1">
      <alignment horizontal="left" vertical="top" wrapText="1"/>
    </xf>
    <xf numFmtId="0" fontId="5" fillId="11" borderId="7" xfId="0" applyFont="1" applyFill="1" applyBorder="1"/>
    <xf numFmtId="0" fontId="21" fillId="11" borderId="7" xfId="0" applyFont="1" applyFill="1" applyBorder="1"/>
    <xf numFmtId="0" fontId="0" fillId="0" borderId="7" xfId="0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30" fillId="0" borderId="7" xfId="9" applyFont="1" applyFill="1" applyBorder="1" applyAlignment="1">
      <alignment horizontal="left" vertical="top" wrapText="1"/>
    </xf>
    <xf numFmtId="2" fontId="27" fillId="0" borderId="7" xfId="1" applyNumberFormat="1" applyFont="1" applyFill="1" applyBorder="1"/>
    <xf numFmtId="0" fontId="5" fillId="0" borderId="7" xfId="0" applyFont="1" applyFill="1" applyBorder="1"/>
    <xf numFmtId="49" fontId="7" fillId="0" borderId="7" xfId="4" applyNumberFormat="1" applyFont="1" applyFill="1" applyBorder="1" applyAlignment="1">
      <alignment horizontal="center" wrapText="1"/>
    </xf>
    <xf numFmtId="0" fontId="3" fillId="0" borderId="7" xfId="0" applyFont="1" applyFill="1" applyBorder="1"/>
    <xf numFmtId="0" fontId="3" fillId="0" borderId="7" xfId="0" applyFont="1" applyFill="1" applyBorder="1" applyAlignment="1">
      <alignment wrapText="1"/>
    </xf>
    <xf numFmtId="0" fontId="0" fillId="0" borderId="7" xfId="0" applyFill="1" applyBorder="1"/>
    <xf numFmtId="2" fontId="2" fillId="0" borderId="7" xfId="1" applyNumberFormat="1" applyFill="1" applyBorder="1"/>
    <xf numFmtId="0" fontId="18" fillId="0" borderId="7" xfId="0" applyFont="1" applyFill="1" applyBorder="1" applyAlignment="1">
      <alignment wrapText="1"/>
    </xf>
    <xf numFmtId="0" fontId="20" fillId="0" borderId="7" xfId="0" applyFont="1" applyFill="1" applyBorder="1"/>
    <xf numFmtId="2" fontId="20" fillId="0" borderId="7" xfId="1" applyNumberFormat="1" applyFont="1" applyFill="1" applyBorder="1"/>
    <xf numFmtId="2" fontId="20" fillId="0" borderId="7" xfId="0" applyNumberFormat="1" applyFont="1" applyFill="1" applyBorder="1"/>
    <xf numFmtId="0" fontId="42" fillId="0" borderId="7" xfId="0" applyFont="1" applyFill="1" applyBorder="1"/>
    <xf numFmtId="49" fontId="43" fillId="0" borderId="7" xfId="4" applyNumberFormat="1" applyFont="1" applyFill="1" applyBorder="1" applyAlignment="1">
      <alignment horizontal="center" wrapText="1"/>
    </xf>
    <xf numFmtId="0" fontId="41" fillId="0" borderId="7" xfId="0" applyFont="1" applyFill="1" applyBorder="1"/>
    <xf numFmtId="0" fontId="18" fillId="0" borderId="7" xfId="0" applyFont="1" applyFill="1" applyBorder="1" applyAlignment="1">
      <alignment horizontal="center"/>
    </xf>
    <xf numFmtId="0" fontId="23" fillId="0" borderId="7" xfId="9" applyFont="1" applyFill="1" applyBorder="1" applyAlignment="1">
      <alignment horizontal="left" vertical="top" wrapText="1"/>
    </xf>
    <xf numFmtId="0" fontId="13" fillId="0" borderId="7" xfId="0" applyFont="1" applyFill="1" applyBorder="1"/>
    <xf numFmtId="0" fontId="12" fillId="0" borderId="7" xfId="0" applyFont="1" applyFill="1" applyBorder="1"/>
    <xf numFmtId="0" fontId="25" fillId="0" borderId="7" xfId="9" applyFont="1" applyFill="1" applyBorder="1" applyAlignment="1">
      <alignment horizontal="left" vertical="top" wrapText="1"/>
    </xf>
    <xf numFmtId="2" fontId="5" fillId="0" borderId="7" xfId="0" applyNumberFormat="1" applyFont="1" applyFill="1" applyBorder="1"/>
    <xf numFmtId="0" fontId="28" fillId="0" borderId="7" xfId="0" applyFont="1" applyFill="1" applyBorder="1"/>
    <xf numFmtId="0" fontId="29" fillId="0" borderId="7" xfId="0" applyFont="1" applyFill="1" applyBorder="1"/>
    <xf numFmtId="0" fontId="21" fillId="0" borderId="7" xfId="0" applyFont="1" applyFill="1" applyBorder="1"/>
    <xf numFmtId="0" fontId="5" fillId="0" borderId="0" xfId="0" applyFont="1" applyFill="1"/>
    <xf numFmtId="0" fontId="3" fillId="11" borderId="7" xfId="0" applyFont="1" applyFill="1" applyBorder="1" applyAlignment="1">
      <alignment wrapText="1"/>
    </xf>
    <xf numFmtId="0" fontId="18" fillId="11" borderId="7" xfId="0" applyFont="1" applyFill="1" applyBorder="1" applyAlignment="1">
      <alignment wrapText="1"/>
    </xf>
    <xf numFmtId="0" fontId="5" fillId="0" borderId="7" xfId="0" applyFont="1" applyBorder="1" applyAlignment="1">
      <alignment horizontal="center"/>
    </xf>
    <xf numFmtId="49" fontId="7" fillId="18" borderId="7" xfId="4" applyNumberFormat="1" applyFont="1" applyFill="1" applyBorder="1" applyAlignment="1">
      <alignment horizontal="center" wrapText="1"/>
    </xf>
    <xf numFmtId="49" fontId="43" fillId="18" borderId="7" xfId="4" applyNumberFormat="1" applyFont="1" applyFill="1" applyBorder="1" applyAlignment="1">
      <alignment horizontal="center" wrapText="1"/>
    </xf>
    <xf numFmtId="0" fontId="36" fillId="19" borderId="7" xfId="0" applyFont="1" applyFill="1" applyBorder="1" applyAlignment="1">
      <alignment horizontal="center" wrapText="1"/>
    </xf>
    <xf numFmtId="0" fontId="35" fillId="19" borderId="7" xfId="0" applyFont="1" applyFill="1" applyBorder="1" applyAlignment="1">
      <alignment horizontal="left" wrapText="1"/>
    </xf>
    <xf numFmtId="0" fontId="0" fillId="20" borderId="0" xfId="0" applyFill="1" applyAlignment="1">
      <alignment wrapText="1"/>
    </xf>
    <xf numFmtId="0" fontId="0" fillId="11" borderId="0" xfId="0" applyFill="1" applyAlignment="1">
      <alignment wrapText="1"/>
    </xf>
    <xf numFmtId="0" fontId="3" fillId="19" borderId="7" xfId="0" applyFont="1" applyFill="1" applyBorder="1"/>
    <xf numFmtId="0" fontId="0" fillId="19" borderId="7" xfId="0" applyFill="1" applyBorder="1"/>
    <xf numFmtId="2" fontId="2" fillId="19" borderId="7" xfId="1" applyNumberFormat="1" applyFill="1" applyBorder="1"/>
    <xf numFmtId="2" fontId="0" fillId="19" borderId="7" xfId="0" applyNumberFormat="1" applyFill="1" applyBorder="1"/>
    <xf numFmtId="0" fontId="18" fillId="19" borderId="7" xfId="0" applyFont="1" applyFill="1" applyBorder="1"/>
    <xf numFmtId="0" fontId="17" fillId="19" borderId="7" xfId="0" applyFont="1" applyFill="1" applyBorder="1"/>
    <xf numFmtId="0" fontId="19" fillId="19" borderId="7" xfId="0" applyFont="1" applyFill="1" applyBorder="1"/>
    <xf numFmtId="49" fontId="7" fillId="19" borderId="7" xfId="4" applyNumberFormat="1" applyFont="1" applyFill="1" applyBorder="1" applyAlignment="1">
      <alignment horizontal="center" wrapText="1"/>
    </xf>
    <xf numFmtId="0" fontId="3" fillId="19" borderId="7" xfId="0" applyFont="1" applyFill="1" applyBorder="1" applyAlignment="1">
      <alignment wrapText="1"/>
    </xf>
    <xf numFmtId="0" fontId="7" fillId="19" borderId="7" xfId="0" applyFont="1" applyFill="1" applyBorder="1" applyAlignment="1">
      <alignment horizontal="center" wrapText="1"/>
    </xf>
    <xf numFmtId="0" fontId="35" fillId="19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6" fillId="0" borderId="6" xfId="0" applyFont="1" applyBorder="1" applyAlignment="1">
      <alignment horizontal="center"/>
    </xf>
    <xf numFmtId="0" fontId="7" fillId="9" borderId="7" xfId="0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/>
    </xf>
    <xf numFmtId="0" fontId="34" fillId="12" borderId="7" xfId="0" applyFont="1" applyFill="1" applyBorder="1" applyAlignment="1">
      <alignment horizontal="left" vertical="center" wrapText="1"/>
    </xf>
    <xf numFmtId="0" fontId="4" fillId="9" borderId="7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/>
    </xf>
    <xf numFmtId="0" fontId="7" fillId="9" borderId="3" xfId="0" applyFont="1" applyFill="1" applyBorder="1" applyAlignment="1">
      <alignment horizontal="center"/>
    </xf>
    <xf numFmtId="0" fontId="7" fillId="9" borderId="4" xfId="0" applyFont="1" applyFill="1" applyBorder="1" applyAlignment="1">
      <alignment horizontal="center"/>
    </xf>
    <xf numFmtId="0" fontId="34" fillId="12" borderId="2" xfId="0" applyFont="1" applyFill="1" applyBorder="1" applyAlignment="1">
      <alignment horizontal="center" vertical="center" wrapText="1"/>
    </xf>
    <xf numFmtId="0" fontId="34" fillId="12" borderId="4" xfId="0" applyFont="1" applyFill="1" applyBorder="1" applyAlignment="1">
      <alignment horizontal="center" vertical="center" wrapText="1"/>
    </xf>
    <xf numFmtId="0" fontId="34" fillId="12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</cellXfs>
  <cellStyles count="10">
    <cellStyle name="20% - Colore 1" xfId="2" builtinId="30"/>
    <cellStyle name="20% - Colore 3" xfId="8" builtinId="38"/>
    <cellStyle name="20% - Colore 6" xfId="5" builtinId="50"/>
    <cellStyle name="40% - Colore 1" xfId="3" builtinId="31"/>
    <cellStyle name="40% - Colore 2" xfId="4" builtinId="35"/>
    <cellStyle name="60% - Colore 2" xfId="7" builtinId="36"/>
    <cellStyle name="Neutrale" xfId="6" builtinId="28"/>
    <cellStyle name="Normale" xfId="0" builtinId="0"/>
    <cellStyle name="Normale 2" xfId="9"/>
    <cellStyle name="Valore valido" xfId="1" builtinId="26"/>
  </cellStyles>
  <dxfs count="0"/>
  <tableStyles count="0" defaultTableStyle="TableStyleMedium2" defaultPivotStyle="PivotStyleLight16"/>
  <colors>
    <mruColors>
      <color rgb="FFA3E0FF"/>
      <color rgb="FFFFE285"/>
      <color rgb="FFFFCF37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39"/>
  <sheetViews>
    <sheetView topLeftCell="A22" workbookViewId="0">
      <selection activeCell="D28" sqref="D28"/>
    </sheetView>
  </sheetViews>
  <sheetFormatPr defaultRowHeight="15" x14ac:dyDescent="0.25"/>
  <cols>
    <col min="1" max="1" width="13.42578125" style="36" customWidth="1"/>
    <col min="2" max="2" width="31.5703125" style="39" customWidth="1"/>
    <col min="3" max="3" width="10.5703125" style="39" customWidth="1"/>
    <col min="4" max="4" width="13" style="39" customWidth="1"/>
  </cols>
  <sheetData>
    <row r="1" spans="1:9" x14ac:dyDescent="0.25">
      <c r="A1" s="180" t="s">
        <v>19</v>
      </c>
      <c r="B1" s="180"/>
    </row>
    <row r="2" spans="1:9" ht="16.5" x14ac:dyDescent="0.3">
      <c r="A2" s="37">
        <v>0</v>
      </c>
      <c r="B2" s="40"/>
    </row>
    <row r="3" spans="1:9" ht="16.5" x14ac:dyDescent="0.3">
      <c r="A3" s="37">
        <v>1</v>
      </c>
      <c r="B3" s="40"/>
      <c r="D3" s="39" t="s">
        <v>12</v>
      </c>
    </row>
    <row r="4" spans="1:9" ht="16.5" x14ac:dyDescent="0.3">
      <c r="A4" s="37">
        <v>2</v>
      </c>
      <c r="B4" s="40"/>
      <c r="D4" s="41">
        <v>5</v>
      </c>
      <c r="E4" s="7">
        <f>$D4*E9</f>
        <v>5</v>
      </c>
      <c r="F4" s="8">
        <f>$D4*F9</f>
        <v>10</v>
      </c>
      <c r="G4" s="8">
        <f>$D4*G9</f>
        <v>15</v>
      </c>
      <c r="H4" s="8">
        <f>$D4*H9</f>
        <v>20</v>
      </c>
      <c r="I4" s="8">
        <f>$D4*I9</f>
        <v>25</v>
      </c>
    </row>
    <row r="5" spans="1:9" ht="16.5" x14ac:dyDescent="0.3">
      <c r="A5" s="37">
        <v>3</v>
      </c>
      <c r="B5" s="40"/>
      <c r="D5" s="41">
        <v>4</v>
      </c>
      <c r="E5" s="7">
        <f>$D5*E9</f>
        <v>4</v>
      </c>
      <c r="F5" s="8">
        <f>$D5*F9</f>
        <v>8</v>
      </c>
      <c r="G5" s="8">
        <f>$D5*G9</f>
        <v>12</v>
      </c>
      <c r="H5" s="8">
        <f>$D5*H9</f>
        <v>16</v>
      </c>
      <c r="I5" s="8">
        <f>$D5*I9</f>
        <v>20</v>
      </c>
    </row>
    <row r="6" spans="1:9" ht="16.5" x14ac:dyDescent="0.3">
      <c r="A6" s="37">
        <v>4</v>
      </c>
      <c r="B6" s="40"/>
      <c r="D6" s="41">
        <v>3</v>
      </c>
      <c r="E6" s="7">
        <f>$D6*E9</f>
        <v>3</v>
      </c>
      <c r="F6" s="8">
        <f>$D6*F9</f>
        <v>6</v>
      </c>
      <c r="G6" s="8">
        <f>$D6*G9</f>
        <v>9</v>
      </c>
      <c r="H6" s="8">
        <f>$D6*H9</f>
        <v>12</v>
      </c>
      <c r="I6" s="8">
        <f>$D6*I9</f>
        <v>15</v>
      </c>
    </row>
    <row r="7" spans="1:9" ht="16.5" x14ac:dyDescent="0.3">
      <c r="A7" s="37">
        <v>5</v>
      </c>
      <c r="B7" s="40"/>
      <c r="D7" s="41">
        <v>2</v>
      </c>
      <c r="E7" s="9">
        <f>$D7*E9</f>
        <v>2</v>
      </c>
      <c r="F7" s="7">
        <f>$D7*F9</f>
        <v>4</v>
      </c>
      <c r="G7" s="8">
        <f>$D7*G9</f>
        <v>6</v>
      </c>
      <c r="H7" s="8">
        <f>$D7*H9</f>
        <v>8</v>
      </c>
      <c r="I7" s="8">
        <f>$D7*I9</f>
        <v>10</v>
      </c>
    </row>
    <row r="8" spans="1:9" x14ac:dyDescent="0.25">
      <c r="D8" s="41">
        <v>1</v>
      </c>
      <c r="E8" s="9">
        <f>$D8*E9</f>
        <v>1</v>
      </c>
      <c r="F8" s="9">
        <f>$D8*F9</f>
        <v>2</v>
      </c>
      <c r="G8" s="7">
        <f>$D8*G9</f>
        <v>3</v>
      </c>
      <c r="H8" s="7">
        <f>$D8*H9</f>
        <v>4</v>
      </c>
      <c r="I8" s="7">
        <f>$D8*I9</f>
        <v>5</v>
      </c>
    </row>
    <row r="9" spans="1:9" x14ac:dyDescent="0.25">
      <c r="A9" s="180" t="s">
        <v>20</v>
      </c>
      <c r="B9" s="180"/>
      <c r="E9" s="5">
        <v>1</v>
      </c>
      <c r="F9" s="5">
        <v>2</v>
      </c>
      <c r="G9" s="5">
        <v>3</v>
      </c>
      <c r="H9" s="5">
        <v>4</v>
      </c>
      <c r="I9" s="5">
        <v>5</v>
      </c>
    </row>
    <row r="10" spans="1:9" ht="16.5" x14ac:dyDescent="0.3">
      <c r="A10" s="37">
        <v>0</v>
      </c>
      <c r="B10" s="40"/>
      <c r="E10" t="s">
        <v>13</v>
      </c>
    </row>
    <row r="11" spans="1:9" ht="16.5" x14ac:dyDescent="0.3">
      <c r="A11" s="37">
        <v>1</v>
      </c>
      <c r="B11" s="40"/>
    </row>
    <row r="12" spans="1:9" ht="16.5" x14ac:dyDescent="0.3">
      <c r="A12" s="37">
        <v>2</v>
      </c>
      <c r="B12" s="40"/>
      <c r="D12" s="42"/>
      <c r="E12" t="s">
        <v>15</v>
      </c>
      <c r="F12" s="10" t="s">
        <v>21</v>
      </c>
      <c r="G12" s="11">
        <v>0</v>
      </c>
      <c r="H12" s="10" t="s">
        <v>22</v>
      </c>
      <c r="I12" s="11">
        <v>2.99</v>
      </c>
    </row>
    <row r="13" spans="1:9" ht="16.5" x14ac:dyDescent="0.3">
      <c r="A13" s="37">
        <v>3</v>
      </c>
      <c r="B13" s="40"/>
      <c r="D13" s="43"/>
      <c r="E13" t="s">
        <v>16</v>
      </c>
      <c r="G13" s="12">
        <v>3</v>
      </c>
      <c r="I13" s="12">
        <v>5.99</v>
      </c>
    </row>
    <row r="14" spans="1:9" ht="16.5" x14ac:dyDescent="0.3">
      <c r="A14" s="37">
        <v>4</v>
      </c>
      <c r="B14" s="40"/>
      <c r="D14" s="44"/>
      <c r="E14" t="s">
        <v>17</v>
      </c>
      <c r="G14" s="13">
        <v>6</v>
      </c>
      <c r="I14" s="13">
        <v>25</v>
      </c>
    </row>
    <row r="15" spans="1:9" ht="16.5" x14ac:dyDescent="0.3">
      <c r="A15" s="37">
        <v>5</v>
      </c>
      <c r="B15" s="40"/>
      <c r="D15" s="45"/>
      <c r="E15" s="14"/>
    </row>
    <row r="16" spans="1:9" ht="16.5" x14ac:dyDescent="0.3">
      <c r="A16" s="38"/>
      <c r="B16" s="46"/>
      <c r="D16" s="45"/>
      <c r="E16" s="14"/>
    </row>
    <row r="17" spans="1:75" s="35" customFormat="1" ht="36" customHeight="1" x14ac:dyDescent="0.25">
      <c r="A17" s="53" t="s">
        <v>249</v>
      </c>
      <c r="B17" s="54" t="s">
        <v>248</v>
      </c>
      <c r="C17" s="55" t="s">
        <v>214</v>
      </c>
      <c r="D17" s="56" t="s">
        <v>281</v>
      </c>
    </row>
    <row r="18" spans="1:75" s="35" customFormat="1" ht="60" x14ac:dyDescent="0.25">
      <c r="A18" s="48" t="s">
        <v>215</v>
      </c>
      <c r="B18" s="49" t="s">
        <v>242</v>
      </c>
      <c r="C18" s="51">
        <v>39</v>
      </c>
      <c r="D18" s="52">
        <v>30</v>
      </c>
    </row>
    <row r="19" spans="1:75" s="35" customFormat="1" ht="30" x14ac:dyDescent="0.25">
      <c r="A19" s="48" t="s">
        <v>326</v>
      </c>
      <c r="B19" s="165" t="s">
        <v>325</v>
      </c>
      <c r="C19" s="51">
        <v>11</v>
      </c>
      <c r="D19" s="52">
        <v>9</v>
      </c>
    </row>
    <row r="20" spans="1:75" s="166" customFormat="1" ht="45" x14ac:dyDescent="0.25">
      <c r="A20" s="48" t="s">
        <v>326</v>
      </c>
      <c r="B20" s="165" t="s">
        <v>328</v>
      </c>
      <c r="C20" s="51">
        <v>13</v>
      </c>
      <c r="D20" s="52">
        <v>7</v>
      </c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</row>
    <row r="21" spans="1:75" s="35" customFormat="1" ht="15" customHeight="1" x14ac:dyDescent="0.25">
      <c r="A21" s="48" t="s">
        <v>243</v>
      </c>
      <c r="B21" s="49" t="s">
        <v>232</v>
      </c>
      <c r="C21" s="51">
        <v>11</v>
      </c>
      <c r="D21" s="52">
        <v>8</v>
      </c>
    </row>
    <row r="22" spans="1:75" s="35" customFormat="1" ht="30" x14ac:dyDescent="0.25">
      <c r="A22" s="48" t="s">
        <v>324</v>
      </c>
      <c r="B22" s="165" t="s">
        <v>323</v>
      </c>
      <c r="C22" s="51">
        <v>5</v>
      </c>
      <c r="D22" s="52">
        <v>2</v>
      </c>
    </row>
    <row r="23" spans="1:75" s="35" customFormat="1" ht="48.75" customHeight="1" x14ac:dyDescent="0.25">
      <c r="A23" s="48" t="s">
        <v>304</v>
      </c>
      <c r="B23" s="165" t="s">
        <v>321</v>
      </c>
      <c r="C23" s="178">
        <v>13</v>
      </c>
      <c r="D23" s="164">
        <v>7</v>
      </c>
    </row>
    <row r="24" spans="1:75" s="35" customFormat="1" ht="35.25" customHeight="1" x14ac:dyDescent="0.25">
      <c r="A24" s="48" t="s">
        <v>273</v>
      </c>
      <c r="B24" s="49" t="s">
        <v>322</v>
      </c>
      <c r="C24" s="51">
        <v>6</v>
      </c>
      <c r="D24" s="52">
        <v>1</v>
      </c>
    </row>
    <row r="25" spans="1:75" s="35" customFormat="1" ht="30" x14ac:dyDescent="0.25">
      <c r="A25" s="48" t="s">
        <v>263</v>
      </c>
      <c r="B25" s="165" t="s">
        <v>320</v>
      </c>
      <c r="C25" s="51">
        <v>36</v>
      </c>
      <c r="D25" s="52">
        <v>0</v>
      </c>
      <c r="G25" s="35" t="s">
        <v>336</v>
      </c>
    </row>
    <row r="26" spans="1:75" s="35" customFormat="1" ht="30" x14ac:dyDescent="0.25">
      <c r="A26" s="48" t="s">
        <v>263</v>
      </c>
      <c r="B26" s="49" t="s">
        <v>246</v>
      </c>
      <c r="C26" s="51">
        <v>22</v>
      </c>
      <c r="D26" s="52">
        <v>0</v>
      </c>
    </row>
    <row r="27" spans="1:75" s="35" customFormat="1" ht="30" x14ac:dyDescent="0.25">
      <c r="A27" s="48" t="s">
        <v>329</v>
      </c>
      <c r="B27" s="165" t="s">
        <v>327</v>
      </c>
      <c r="C27" s="51">
        <v>8</v>
      </c>
      <c r="D27" s="52">
        <v>8</v>
      </c>
    </row>
    <row r="28" spans="1:75" s="35" customFormat="1" ht="45" x14ac:dyDescent="0.25">
      <c r="A28" s="48" t="s">
        <v>329</v>
      </c>
      <c r="B28" s="165" t="s">
        <v>330</v>
      </c>
      <c r="C28" s="51">
        <v>22</v>
      </c>
      <c r="D28" s="52">
        <v>11</v>
      </c>
    </row>
    <row r="29" spans="1:75" s="35" customFormat="1" ht="45" x14ac:dyDescent="0.25">
      <c r="A29" s="48" t="s">
        <v>329</v>
      </c>
      <c r="B29" s="165" t="s">
        <v>333</v>
      </c>
      <c r="C29" s="51">
        <v>8</v>
      </c>
      <c r="D29" s="52">
        <v>8</v>
      </c>
    </row>
    <row r="30" spans="1:75" s="35" customFormat="1" ht="15" customHeight="1" x14ac:dyDescent="0.25">
      <c r="A30" s="48" t="s">
        <v>245</v>
      </c>
      <c r="B30" s="49" t="s">
        <v>244</v>
      </c>
      <c r="C30" s="51">
        <v>14</v>
      </c>
      <c r="D30" s="52">
        <v>5</v>
      </c>
    </row>
    <row r="31" spans="1:75" s="35" customFormat="1" ht="30" x14ac:dyDescent="0.25">
      <c r="A31" s="48" t="s">
        <v>217</v>
      </c>
      <c r="B31" s="165" t="s">
        <v>319</v>
      </c>
      <c r="C31" s="51">
        <v>13</v>
      </c>
      <c r="D31" s="52">
        <v>6</v>
      </c>
    </row>
    <row r="32" spans="1:75" s="35" customFormat="1" ht="15" customHeight="1" x14ac:dyDescent="0.25">
      <c r="A32" s="48" t="s">
        <v>218</v>
      </c>
      <c r="B32" s="49" t="s">
        <v>112</v>
      </c>
      <c r="C32" s="51">
        <v>14</v>
      </c>
      <c r="D32" s="52">
        <v>5</v>
      </c>
    </row>
    <row r="33" spans="1:4" s="35" customFormat="1" ht="30" x14ac:dyDescent="0.25">
      <c r="A33" s="48" t="s">
        <v>216</v>
      </c>
      <c r="B33" s="49" t="s">
        <v>241</v>
      </c>
      <c r="C33" s="51">
        <v>13</v>
      </c>
      <c r="D33" s="52">
        <v>20</v>
      </c>
    </row>
    <row r="34" spans="1:4" s="35" customFormat="1" ht="30" x14ac:dyDescent="0.25">
      <c r="A34" s="48" t="s">
        <v>216</v>
      </c>
      <c r="B34" s="49" t="s">
        <v>252</v>
      </c>
      <c r="C34" s="51">
        <v>11</v>
      </c>
      <c r="D34" s="52">
        <v>0</v>
      </c>
    </row>
    <row r="35" spans="1:4" s="35" customFormat="1" x14ac:dyDescent="0.25">
      <c r="A35" s="48" t="s">
        <v>272</v>
      </c>
      <c r="B35" s="49" t="s">
        <v>271</v>
      </c>
      <c r="C35" s="51">
        <v>5</v>
      </c>
      <c r="D35" s="52">
        <v>4</v>
      </c>
    </row>
    <row r="36" spans="1:4" s="35" customFormat="1" ht="30" x14ac:dyDescent="0.25">
      <c r="A36" s="48" t="s">
        <v>251</v>
      </c>
      <c r="B36" s="49" t="s">
        <v>234</v>
      </c>
      <c r="C36" s="51">
        <v>5</v>
      </c>
      <c r="D36" s="52">
        <v>7</v>
      </c>
    </row>
    <row r="37" spans="1:4" s="35" customFormat="1" ht="30" x14ac:dyDescent="0.25">
      <c r="A37" s="88" t="s">
        <v>301</v>
      </c>
      <c r="B37" s="49" t="s">
        <v>299</v>
      </c>
      <c r="C37" s="51">
        <v>6</v>
      </c>
      <c r="D37" s="52">
        <v>6</v>
      </c>
    </row>
    <row r="38" spans="1:4" s="35" customFormat="1" ht="45" x14ac:dyDescent="0.25">
      <c r="A38" s="88" t="s">
        <v>318</v>
      </c>
      <c r="B38" s="49" t="s">
        <v>317</v>
      </c>
      <c r="C38" s="51">
        <v>7</v>
      </c>
      <c r="D38" s="52">
        <v>6</v>
      </c>
    </row>
    <row r="39" spans="1:4" s="35" customFormat="1" ht="19.5" customHeight="1" x14ac:dyDescent="0.25">
      <c r="A39" s="50"/>
      <c r="B39" s="57" t="s">
        <v>262</v>
      </c>
      <c r="C39" s="58">
        <f>SUM(C18:C38)</f>
        <v>282</v>
      </c>
      <c r="D39" s="58">
        <f>SUM(D18:D38)</f>
        <v>150</v>
      </c>
    </row>
  </sheetData>
  <mergeCells count="2">
    <mergeCell ref="A1:B1"/>
    <mergeCell ref="A9:B9"/>
  </mergeCells>
  <pageMargins left="0" right="0" top="0" bottom="0" header="0" footer="0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topLeftCell="A28" workbookViewId="0">
      <selection activeCell="A3" sqref="A3:A38"/>
    </sheetView>
  </sheetViews>
  <sheetFormatPr defaultRowHeight="15" x14ac:dyDescent="0.25"/>
  <cols>
    <col min="1" max="1" width="10.28515625" style="10" bestFit="1" customWidth="1"/>
    <col min="2" max="2" width="33.7109375" customWidth="1"/>
    <col min="3" max="8" width="5.140625" customWidth="1"/>
    <col min="9" max="14" width="7.42578125" customWidth="1"/>
    <col min="15" max="15" width="6.85546875" customWidth="1"/>
    <col min="16" max="16" width="5.7109375" customWidth="1"/>
    <col min="17" max="17" width="5.5703125" customWidth="1"/>
    <col min="18" max="18" width="5.85546875" customWidth="1"/>
    <col min="19" max="19" width="14.5703125" customWidth="1"/>
  </cols>
  <sheetData>
    <row r="1" spans="1:19" ht="33" customHeight="1" x14ac:dyDescent="0.25">
      <c r="A1" s="183" t="s">
        <v>320</v>
      </c>
      <c r="B1" s="183"/>
      <c r="C1" s="59" t="s">
        <v>9</v>
      </c>
      <c r="D1" s="59"/>
      <c r="E1" s="59"/>
      <c r="F1" s="59"/>
      <c r="G1" s="59"/>
      <c r="H1" s="59"/>
      <c r="I1" s="59"/>
      <c r="J1" s="60" t="s">
        <v>5</v>
      </c>
      <c r="K1" s="60"/>
      <c r="L1" s="60"/>
      <c r="M1" s="60"/>
      <c r="N1" s="60"/>
      <c r="O1" s="188"/>
      <c r="P1" s="188"/>
      <c r="Q1" s="188"/>
      <c r="R1" s="188"/>
      <c r="S1" s="61"/>
    </row>
    <row r="2" spans="1:19" ht="72.75" x14ac:dyDescent="0.25">
      <c r="A2" s="177" t="s">
        <v>332</v>
      </c>
      <c r="B2" s="62" t="s">
        <v>240</v>
      </c>
      <c r="C2" s="63" t="s">
        <v>0</v>
      </c>
      <c r="D2" s="63" t="s">
        <v>1</v>
      </c>
      <c r="E2" s="63" t="s">
        <v>2</v>
      </c>
      <c r="F2" s="63" t="s">
        <v>3</v>
      </c>
      <c r="G2" s="63" t="s">
        <v>4</v>
      </c>
      <c r="H2" s="63" t="s">
        <v>23</v>
      </c>
      <c r="I2" s="64" t="s">
        <v>10</v>
      </c>
      <c r="J2" s="65" t="s">
        <v>6</v>
      </c>
      <c r="K2" s="65" t="s">
        <v>7</v>
      </c>
      <c r="L2" s="65" t="s">
        <v>8</v>
      </c>
      <c r="M2" s="65" t="s">
        <v>14</v>
      </c>
      <c r="N2" s="64" t="s">
        <v>11</v>
      </c>
      <c r="O2" s="184" t="s">
        <v>18</v>
      </c>
      <c r="P2" s="184"/>
      <c r="Q2" s="184"/>
      <c r="R2" s="184"/>
      <c r="S2" s="66" t="s">
        <v>287</v>
      </c>
    </row>
    <row r="3" spans="1:19" x14ac:dyDescent="0.25">
      <c r="A3" s="67" t="s">
        <v>263</v>
      </c>
      <c r="B3" s="107" t="s">
        <v>121</v>
      </c>
      <c r="C3" s="89">
        <v>5</v>
      </c>
      <c r="D3" s="89">
        <v>2</v>
      </c>
      <c r="E3" s="89">
        <v>1</v>
      </c>
      <c r="F3" s="89">
        <v>1</v>
      </c>
      <c r="G3" s="89">
        <v>1</v>
      </c>
      <c r="H3" s="89">
        <v>5</v>
      </c>
      <c r="I3" s="68">
        <f t="shared" ref="I3:I26" si="0">SUM(C3:H3)/6</f>
        <v>2.5</v>
      </c>
      <c r="J3" s="89">
        <v>1</v>
      </c>
      <c r="K3" s="89">
        <v>1</v>
      </c>
      <c r="L3" s="89">
        <v>0</v>
      </c>
      <c r="M3" s="89">
        <v>2</v>
      </c>
      <c r="N3" s="68">
        <f t="shared" ref="N3:N15" si="1">SUM(J3:M3)/4</f>
        <v>1</v>
      </c>
      <c r="O3" s="69">
        <f t="shared" ref="O3:O16" si="2">I3*N3</f>
        <v>2.5</v>
      </c>
      <c r="P3" s="101" t="str">
        <f t="shared" ref="P3:P13" si="3">IF(O3&lt;3, "basso","0")</f>
        <v>basso</v>
      </c>
      <c r="Q3" s="102" t="str">
        <f t="shared" ref="Q3:Q26" si="4">IF(AND(O3&gt;3, O3&lt;6),"medio", "0")</f>
        <v>0</v>
      </c>
      <c r="R3" s="103" t="str">
        <f t="shared" ref="R3:R7" si="5">IF(O3&gt;6, "ALTO","0")</f>
        <v>0</v>
      </c>
      <c r="S3" s="66"/>
    </row>
    <row r="4" spans="1:19" ht="27" x14ac:dyDescent="0.25">
      <c r="A4" s="67" t="s">
        <v>263</v>
      </c>
      <c r="B4" s="107" t="s">
        <v>122</v>
      </c>
      <c r="C4" s="89">
        <v>1</v>
      </c>
      <c r="D4" s="89">
        <v>2</v>
      </c>
      <c r="E4" s="89">
        <v>1</v>
      </c>
      <c r="F4" s="89">
        <v>1</v>
      </c>
      <c r="G4" s="89">
        <v>1</v>
      </c>
      <c r="H4" s="89">
        <v>5</v>
      </c>
      <c r="I4" s="68">
        <f t="shared" si="0"/>
        <v>1.8333333333333333</v>
      </c>
      <c r="J4" s="89">
        <v>1</v>
      </c>
      <c r="K4" s="89">
        <v>1</v>
      </c>
      <c r="L4" s="89">
        <v>0</v>
      </c>
      <c r="M4" s="89">
        <v>2</v>
      </c>
      <c r="N4" s="68">
        <f t="shared" si="1"/>
        <v>1</v>
      </c>
      <c r="O4" s="69">
        <f t="shared" si="2"/>
        <v>1.8333333333333333</v>
      </c>
      <c r="P4" s="101" t="str">
        <f t="shared" si="3"/>
        <v>basso</v>
      </c>
      <c r="Q4" s="102" t="str">
        <f t="shared" si="4"/>
        <v>0</v>
      </c>
      <c r="R4" s="103" t="str">
        <f t="shared" si="5"/>
        <v>0</v>
      </c>
      <c r="S4" s="66"/>
    </row>
    <row r="5" spans="1:19" x14ac:dyDescent="0.25">
      <c r="A5" s="67" t="s">
        <v>263</v>
      </c>
      <c r="B5" s="107" t="s">
        <v>123</v>
      </c>
      <c r="C5" s="89">
        <v>1</v>
      </c>
      <c r="D5" s="89">
        <v>2</v>
      </c>
      <c r="E5" s="89">
        <v>1</v>
      </c>
      <c r="F5" s="89">
        <v>1</v>
      </c>
      <c r="G5" s="89">
        <v>1</v>
      </c>
      <c r="H5" s="89">
        <v>5</v>
      </c>
      <c r="I5" s="68">
        <f t="shared" si="0"/>
        <v>1.8333333333333333</v>
      </c>
      <c r="J5" s="89">
        <v>1</v>
      </c>
      <c r="K5" s="89">
        <v>1</v>
      </c>
      <c r="L5" s="89">
        <v>0</v>
      </c>
      <c r="M5" s="89">
        <v>2</v>
      </c>
      <c r="N5" s="68">
        <f>SUM(J5:M5)/4</f>
        <v>1</v>
      </c>
      <c r="O5" s="69">
        <f t="shared" si="2"/>
        <v>1.8333333333333333</v>
      </c>
      <c r="P5" s="101" t="str">
        <f t="shared" si="3"/>
        <v>basso</v>
      </c>
      <c r="Q5" s="102" t="str">
        <f t="shared" si="4"/>
        <v>0</v>
      </c>
      <c r="R5" s="103" t="str">
        <f t="shared" si="5"/>
        <v>0</v>
      </c>
      <c r="S5" s="66"/>
    </row>
    <row r="6" spans="1:19" x14ac:dyDescent="0.25">
      <c r="A6" s="67" t="s">
        <v>263</v>
      </c>
      <c r="B6" s="107" t="s">
        <v>60</v>
      </c>
      <c r="C6" s="89">
        <v>5</v>
      </c>
      <c r="D6" s="89">
        <v>2</v>
      </c>
      <c r="E6" s="89">
        <v>1</v>
      </c>
      <c r="F6" s="89">
        <v>1</v>
      </c>
      <c r="G6" s="89">
        <v>1</v>
      </c>
      <c r="H6" s="89">
        <v>5</v>
      </c>
      <c r="I6" s="68">
        <f t="shared" si="0"/>
        <v>2.5</v>
      </c>
      <c r="J6" s="89">
        <v>1</v>
      </c>
      <c r="K6" s="89">
        <v>1</v>
      </c>
      <c r="L6" s="89">
        <v>0</v>
      </c>
      <c r="M6" s="89">
        <v>2</v>
      </c>
      <c r="N6" s="68">
        <f>SUM(J6:M6)/4</f>
        <v>1</v>
      </c>
      <c r="O6" s="69">
        <f>I6*N6</f>
        <v>2.5</v>
      </c>
      <c r="P6" s="101" t="str">
        <f t="shared" si="3"/>
        <v>basso</v>
      </c>
      <c r="Q6" s="102" t="str">
        <f t="shared" si="4"/>
        <v>0</v>
      </c>
      <c r="R6" s="103" t="str">
        <f t="shared" si="5"/>
        <v>0</v>
      </c>
      <c r="S6" s="66"/>
    </row>
    <row r="7" spans="1:19" ht="27" x14ac:dyDescent="0.25">
      <c r="A7" s="67" t="s">
        <v>263</v>
      </c>
      <c r="B7" s="107" t="s">
        <v>254</v>
      </c>
      <c r="C7" s="89">
        <v>1</v>
      </c>
      <c r="D7" s="89">
        <v>2</v>
      </c>
      <c r="E7" s="89">
        <v>1</v>
      </c>
      <c r="F7" s="89">
        <v>1</v>
      </c>
      <c r="G7" s="89">
        <v>1</v>
      </c>
      <c r="H7" s="89">
        <v>5</v>
      </c>
      <c r="I7" s="68">
        <f t="shared" si="0"/>
        <v>1.8333333333333333</v>
      </c>
      <c r="J7" s="89">
        <v>1</v>
      </c>
      <c r="K7" s="89">
        <v>1</v>
      </c>
      <c r="L7" s="89">
        <v>0</v>
      </c>
      <c r="M7" s="89">
        <v>2</v>
      </c>
      <c r="N7" s="68">
        <f t="shared" si="1"/>
        <v>1</v>
      </c>
      <c r="O7" s="69">
        <f t="shared" si="2"/>
        <v>1.8333333333333333</v>
      </c>
      <c r="P7" s="101" t="str">
        <f t="shared" si="3"/>
        <v>basso</v>
      </c>
      <c r="Q7" s="102" t="str">
        <f t="shared" si="4"/>
        <v>0</v>
      </c>
      <c r="R7" s="103" t="str">
        <f t="shared" si="5"/>
        <v>0</v>
      </c>
      <c r="S7" s="66"/>
    </row>
    <row r="8" spans="1:19" ht="40.5" x14ac:dyDescent="0.25">
      <c r="A8" s="67" t="s">
        <v>263</v>
      </c>
      <c r="B8" s="107" t="s">
        <v>124</v>
      </c>
      <c r="C8" s="89">
        <v>1</v>
      </c>
      <c r="D8" s="89">
        <v>2</v>
      </c>
      <c r="E8" s="89">
        <v>1</v>
      </c>
      <c r="F8" s="89">
        <v>1</v>
      </c>
      <c r="G8" s="89">
        <v>1</v>
      </c>
      <c r="H8" s="89">
        <v>5</v>
      </c>
      <c r="I8" s="68">
        <f t="shared" si="0"/>
        <v>1.8333333333333333</v>
      </c>
      <c r="J8" s="89">
        <v>1</v>
      </c>
      <c r="K8" s="89">
        <v>1</v>
      </c>
      <c r="L8" s="89">
        <v>0</v>
      </c>
      <c r="M8" s="89">
        <v>2</v>
      </c>
      <c r="N8" s="68">
        <f>SUM(J8:M8)/4</f>
        <v>1</v>
      </c>
      <c r="O8" s="69">
        <f>I8*N8</f>
        <v>1.8333333333333333</v>
      </c>
      <c r="P8" s="101" t="str">
        <f t="shared" si="3"/>
        <v>basso</v>
      </c>
      <c r="Q8" s="102" t="str">
        <f t="shared" si="4"/>
        <v>0</v>
      </c>
      <c r="R8" s="103" t="str">
        <f t="shared" ref="R8:R18" si="6">IF(O8&gt;6, "ALTO","0")</f>
        <v>0</v>
      </c>
      <c r="S8" s="66"/>
    </row>
    <row r="9" spans="1:19" x14ac:dyDescent="0.25">
      <c r="A9" s="67" t="s">
        <v>263</v>
      </c>
      <c r="B9" s="107" t="s">
        <v>125</v>
      </c>
      <c r="C9" s="89">
        <v>1</v>
      </c>
      <c r="D9" s="89">
        <v>2</v>
      </c>
      <c r="E9" s="89">
        <v>1</v>
      </c>
      <c r="F9" s="89">
        <v>1</v>
      </c>
      <c r="G9" s="89">
        <v>1</v>
      </c>
      <c r="H9" s="89">
        <v>5</v>
      </c>
      <c r="I9" s="68">
        <f t="shared" si="0"/>
        <v>1.8333333333333333</v>
      </c>
      <c r="J9" s="89">
        <v>1</v>
      </c>
      <c r="K9" s="89">
        <v>1</v>
      </c>
      <c r="L9" s="89">
        <v>0</v>
      </c>
      <c r="M9" s="89">
        <v>2</v>
      </c>
      <c r="N9" s="68">
        <f>SUM(J9:M9)/4</f>
        <v>1</v>
      </c>
      <c r="O9" s="69">
        <f>I9*N9</f>
        <v>1.8333333333333333</v>
      </c>
      <c r="P9" s="101" t="str">
        <f t="shared" si="3"/>
        <v>basso</v>
      </c>
      <c r="Q9" s="102" t="str">
        <f t="shared" si="4"/>
        <v>0</v>
      </c>
      <c r="R9" s="103" t="str">
        <f t="shared" si="6"/>
        <v>0</v>
      </c>
      <c r="S9" s="66"/>
    </row>
    <row r="10" spans="1:19" ht="27" x14ac:dyDescent="0.25">
      <c r="A10" s="67" t="s">
        <v>263</v>
      </c>
      <c r="B10" s="107" t="s">
        <v>255</v>
      </c>
      <c r="C10" s="89">
        <v>1</v>
      </c>
      <c r="D10" s="89">
        <v>2</v>
      </c>
      <c r="E10" s="89">
        <v>1</v>
      </c>
      <c r="F10" s="89">
        <v>1</v>
      </c>
      <c r="G10" s="89">
        <v>1</v>
      </c>
      <c r="H10" s="89">
        <v>5</v>
      </c>
      <c r="I10" s="68">
        <f t="shared" si="0"/>
        <v>1.8333333333333333</v>
      </c>
      <c r="J10" s="89">
        <v>1</v>
      </c>
      <c r="K10" s="89">
        <v>1</v>
      </c>
      <c r="L10" s="89">
        <v>0</v>
      </c>
      <c r="M10" s="89">
        <v>2</v>
      </c>
      <c r="N10" s="68">
        <f>SUM(J10:M10)/4</f>
        <v>1</v>
      </c>
      <c r="O10" s="69">
        <f>I10*N10</f>
        <v>1.8333333333333333</v>
      </c>
      <c r="P10" s="101" t="str">
        <f t="shared" si="3"/>
        <v>basso</v>
      </c>
      <c r="Q10" s="102" t="str">
        <f t="shared" si="4"/>
        <v>0</v>
      </c>
      <c r="R10" s="103" t="str">
        <f t="shared" si="6"/>
        <v>0</v>
      </c>
      <c r="S10" s="66"/>
    </row>
    <row r="11" spans="1:19" x14ac:dyDescent="0.25">
      <c r="A11" s="67" t="s">
        <v>263</v>
      </c>
      <c r="B11" s="107" t="s">
        <v>126</v>
      </c>
      <c r="C11" s="89">
        <v>1</v>
      </c>
      <c r="D11" s="89">
        <v>2</v>
      </c>
      <c r="E11" s="89">
        <v>1</v>
      </c>
      <c r="F11" s="89">
        <v>1</v>
      </c>
      <c r="G11" s="89">
        <v>1</v>
      </c>
      <c r="H11" s="89">
        <v>5</v>
      </c>
      <c r="I11" s="68">
        <f t="shared" si="0"/>
        <v>1.8333333333333333</v>
      </c>
      <c r="J11" s="89">
        <v>1</v>
      </c>
      <c r="K11" s="89">
        <v>1</v>
      </c>
      <c r="L11" s="89">
        <v>0</v>
      </c>
      <c r="M11" s="89">
        <v>2</v>
      </c>
      <c r="N11" s="68">
        <f>SUM(J11:M11)/4</f>
        <v>1</v>
      </c>
      <c r="O11" s="69">
        <f>I11*N11</f>
        <v>1.8333333333333333</v>
      </c>
      <c r="P11" s="101" t="str">
        <f t="shared" si="3"/>
        <v>basso</v>
      </c>
      <c r="Q11" s="102" t="str">
        <f t="shared" si="4"/>
        <v>0</v>
      </c>
      <c r="R11" s="103" t="str">
        <f t="shared" si="6"/>
        <v>0</v>
      </c>
      <c r="S11" s="66"/>
    </row>
    <row r="12" spans="1:19" ht="27" x14ac:dyDescent="0.25">
      <c r="A12" s="67" t="s">
        <v>263</v>
      </c>
      <c r="B12" s="107" t="s">
        <v>127</v>
      </c>
      <c r="C12" s="89">
        <v>1</v>
      </c>
      <c r="D12" s="89">
        <v>2</v>
      </c>
      <c r="E12" s="89">
        <v>1</v>
      </c>
      <c r="F12" s="89">
        <v>1</v>
      </c>
      <c r="G12" s="89">
        <v>1</v>
      </c>
      <c r="H12" s="89">
        <v>5</v>
      </c>
      <c r="I12" s="68">
        <f t="shared" si="0"/>
        <v>1.8333333333333333</v>
      </c>
      <c r="J12" s="89">
        <v>1</v>
      </c>
      <c r="K12" s="89">
        <v>1</v>
      </c>
      <c r="L12" s="89">
        <v>0</v>
      </c>
      <c r="M12" s="89">
        <v>2</v>
      </c>
      <c r="N12" s="68">
        <f t="shared" si="1"/>
        <v>1</v>
      </c>
      <c r="O12" s="69">
        <f t="shared" si="2"/>
        <v>1.8333333333333333</v>
      </c>
      <c r="P12" s="101" t="str">
        <f t="shared" si="3"/>
        <v>basso</v>
      </c>
      <c r="Q12" s="102" t="str">
        <f t="shared" si="4"/>
        <v>0</v>
      </c>
      <c r="R12" s="103" t="str">
        <f t="shared" si="6"/>
        <v>0</v>
      </c>
      <c r="S12" s="66"/>
    </row>
    <row r="13" spans="1:19" ht="27" x14ac:dyDescent="0.25">
      <c r="A13" s="67" t="s">
        <v>263</v>
      </c>
      <c r="B13" s="107" t="s">
        <v>128</v>
      </c>
      <c r="C13" s="89">
        <v>1</v>
      </c>
      <c r="D13" s="89">
        <v>2</v>
      </c>
      <c r="E13" s="89">
        <v>1</v>
      </c>
      <c r="F13" s="89">
        <v>1</v>
      </c>
      <c r="G13" s="89">
        <v>1</v>
      </c>
      <c r="H13" s="89">
        <v>5</v>
      </c>
      <c r="I13" s="68">
        <f t="shared" si="0"/>
        <v>1.8333333333333333</v>
      </c>
      <c r="J13" s="89">
        <v>1</v>
      </c>
      <c r="K13" s="89">
        <v>1</v>
      </c>
      <c r="L13" s="89">
        <v>0</v>
      </c>
      <c r="M13" s="89">
        <v>2</v>
      </c>
      <c r="N13" s="68">
        <f t="shared" si="1"/>
        <v>1</v>
      </c>
      <c r="O13" s="69">
        <f t="shared" si="2"/>
        <v>1.8333333333333333</v>
      </c>
      <c r="P13" s="101" t="str">
        <f t="shared" si="3"/>
        <v>basso</v>
      </c>
      <c r="Q13" s="102" t="str">
        <f t="shared" si="4"/>
        <v>0</v>
      </c>
      <c r="R13" s="103" t="str">
        <f t="shared" si="6"/>
        <v>0</v>
      </c>
      <c r="S13" s="66"/>
    </row>
    <row r="14" spans="1:19" ht="40.5" x14ac:dyDescent="0.25">
      <c r="A14" s="67" t="s">
        <v>263</v>
      </c>
      <c r="B14" s="106" t="s">
        <v>129</v>
      </c>
      <c r="C14" s="89">
        <v>1</v>
      </c>
      <c r="D14" s="89">
        <v>2</v>
      </c>
      <c r="E14" s="89">
        <v>1</v>
      </c>
      <c r="F14" s="89">
        <v>1</v>
      </c>
      <c r="G14" s="89">
        <v>1</v>
      </c>
      <c r="H14" s="89">
        <v>5</v>
      </c>
      <c r="I14" s="68">
        <f t="shared" si="0"/>
        <v>1.8333333333333333</v>
      </c>
      <c r="J14" s="89">
        <v>1</v>
      </c>
      <c r="K14" s="89">
        <v>1</v>
      </c>
      <c r="L14" s="89">
        <v>0</v>
      </c>
      <c r="M14" s="89">
        <v>2</v>
      </c>
      <c r="N14" s="68">
        <f t="shared" si="1"/>
        <v>1</v>
      </c>
      <c r="O14" s="69">
        <f t="shared" si="2"/>
        <v>1.8333333333333333</v>
      </c>
      <c r="P14" s="101" t="str">
        <f>IF(O14&lt;3, "basso","0")</f>
        <v>basso</v>
      </c>
      <c r="Q14" s="102" t="str">
        <f t="shared" si="4"/>
        <v>0</v>
      </c>
      <c r="R14" s="103" t="str">
        <f t="shared" si="6"/>
        <v>0</v>
      </c>
      <c r="S14" s="66"/>
    </row>
    <row r="15" spans="1:19" ht="27" x14ac:dyDescent="0.25">
      <c r="A15" s="67" t="s">
        <v>263</v>
      </c>
      <c r="B15" s="106" t="s">
        <v>130</v>
      </c>
      <c r="C15" s="89">
        <v>1</v>
      </c>
      <c r="D15" s="89">
        <v>2</v>
      </c>
      <c r="E15" s="89">
        <v>1</v>
      </c>
      <c r="F15" s="89">
        <v>1</v>
      </c>
      <c r="G15" s="89">
        <v>1</v>
      </c>
      <c r="H15" s="89">
        <v>5</v>
      </c>
      <c r="I15" s="68">
        <f t="shared" si="0"/>
        <v>1.8333333333333333</v>
      </c>
      <c r="J15" s="89">
        <v>1</v>
      </c>
      <c r="K15" s="89">
        <v>1</v>
      </c>
      <c r="L15" s="89">
        <v>0</v>
      </c>
      <c r="M15" s="89">
        <v>2</v>
      </c>
      <c r="N15" s="68">
        <f t="shared" si="1"/>
        <v>1</v>
      </c>
      <c r="O15" s="69">
        <f t="shared" si="2"/>
        <v>1.8333333333333333</v>
      </c>
      <c r="P15" s="101" t="str">
        <f>IF(O15&lt;3, "basso","0")</f>
        <v>basso</v>
      </c>
      <c r="Q15" s="102" t="str">
        <f t="shared" si="4"/>
        <v>0</v>
      </c>
      <c r="R15" s="103" t="str">
        <f t="shared" si="6"/>
        <v>0</v>
      </c>
      <c r="S15" s="66"/>
    </row>
    <row r="16" spans="1:19" ht="40.5" x14ac:dyDescent="0.25">
      <c r="A16" s="67" t="s">
        <v>263</v>
      </c>
      <c r="B16" s="106" t="s">
        <v>256</v>
      </c>
      <c r="C16" s="89">
        <v>1</v>
      </c>
      <c r="D16" s="89">
        <v>2</v>
      </c>
      <c r="E16" s="89">
        <v>1</v>
      </c>
      <c r="F16" s="89">
        <v>1</v>
      </c>
      <c r="G16" s="89">
        <v>1</v>
      </c>
      <c r="H16" s="89">
        <v>5</v>
      </c>
      <c r="I16" s="68">
        <f t="shared" si="0"/>
        <v>1.8333333333333333</v>
      </c>
      <c r="J16" s="89">
        <v>1</v>
      </c>
      <c r="K16" s="89">
        <v>1</v>
      </c>
      <c r="L16" s="89">
        <v>0</v>
      </c>
      <c r="M16" s="89">
        <v>2</v>
      </c>
      <c r="N16" s="68">
        <f>SUM(J16:M16)/4</f>
        <v>1</v>
      </c>
      <c r="O16" s="69">
        <f t="shared" si="2"/>
        <v>1.8333333333333333</v>
      </c>
      <c r="P16" s="101" t="str">
        <f t="shared" ref="P16:P25" si="7">IF(O16&lt;3, "basso","0")</f>
        <v>basso</v>
      </c>
      <c r="Q16" s="102" t="str">
        <f t="shared" si="4"/>
        <v>0</v>
      </c>
      <c r="R16" s="103" t="str">
        <f t="shared" si="6"/>
        <v>0</v>
      </c>
      <c r="S16" s="66"/>
    </row>
    <row r="17" spans="1:19" ht="27" x14ac:dyDescent="0.25">
      <c r="A17" s="67" t="s">
        <v>263</v>
      </c>
      <c r="B17" s="106" t="s">
        <v>131</v>
      </c>
      <c r="C17" s="89">
        <v>1</v>
      </c>
      <c r="D17" s="89">
        <v>2</v>
      </c>
      <c r="E17" s="89">
        <v>1</v>
      </c>
      <c r="F17" s="89">
        <v>1</v>
      </c>
      <c r="G17" s="89">
        <v>1</v>
      </c>
      <c r="H17" s="89">
        <v>5</v>
      </c>
      <c r="I17" s="68">
        <f t="shared" si="0"/>
        <v>1.8333333333333333</v>
      </c>
      <c r="J17" s="89">
        <v>1</v>
      </c>
      <c r="K17" s="89">
        <v>1</v>
      </c>
      <c r="L17" s="89">
        <v>0</v>
      </c>
      <c r="M17" s="89">
        <v>2</v>
      </c>
      <c r="N17" s="68">
        <f>SUM(J17:M17)/4</f>
        <v>1</v>
      </c>
      <c r="O17" s="69">
        <f>I17*N17</f>
        <v>1.8333333333333333</v>
      </c>
      <c r="P17" s="101" t="str">
        <f t="shared" si="7"/>
        <v>basso</v>
      </c>
      <c r="Q17" s="102" t="str">
        <f t="shared" si="4"/>
        <v>0</v>
      </c>
      <c r="R17" s="103" t="str">
        <f t="shared" si="6"/>
        <v>0</v>
      </c>
      <c r="S17" s="66"/>
    </row>
    <row r="18" spans="1:19" x14ac:dyDescent="0.25">
      <c r="A18" s="67" t="s">
        <v>263</v>
      </c>
      <c r="B18" s="106" t="s">
        <v>132</v>
      </c>
      <c r="C18" s="89">
        <v>1</v>
      </c>
      <c r="D18" s="89">
        <v>2</v>
      </c>
      <c r="E18" s="89">
        <v>1</v>
      </c>
      <c r="F18" s="89">
        <v>1</v>
      </c>
      <c r="G18" s="89">
        <v>1</v>
      </c>
      <c r="H18" s="89">
        <v>5</v>
      </c>
      <c r="I18" s="68">
        <f t="shared" si="0"/>
        <v>1.8333333333333333</v>
      </c>
      <c r="J18" s="89">
        <v>1</v>
      </c>
      <c r="K18" s="89">
        <v>1</v>
      </c>
      <c r="L18" s="89">
        <v>0</v>
      </c>
      <c r="M18" s="89">
        <v>2</v>
      </c>
      <c r="N18" s="68">
        <f t="shared" ref="N18:N19" si="8">SUM(J18:M18)/4</f>
        <v>1</v>
      </c>
      <c r="O18" s="69">
        <f t="shared" ref="O18:O19" si="9">I18*N18</f>
        <v>1.8333333333333333</v>
      </c>
      <c r="P18" s="101" t="str">
        <f t="shared" si="7"/>
        <v>basso</v>
      </c>
      <c r="Q18" s="102" t="str">
        <f t="shared" si="4"/>
        <v>0</v>
      </c>
      <c r="R18" s="103" t="str">
        <f t="shared" si="6"/>
        <v>0</v>
      </c>
      <c r="S18" s="66"/>
    </row>
    <row r="19" spans="1:19" x14ac:dyDescent="0.25">
      <c r="A19" s="67" t="s">
        <v>263</v>
      </c>
      <c r="B19" s="106" t="s">
        <v>133</v>
      </c>
      <c r="C19" s="89">
        <v>1</v>
      </c>
      <c r="D19" s="89">
        <v>2</v>
      </c>
      <c r="E19" s="89">
        <v>1</v>
      </c>
      <c r="F19" s="89">
        <v>1</v>
      </c>
      <c r="G19" s="89">
        <v>1</v>
      </c>
      <c r="H19" s="89">
        <v>5</v>
      </c>
      <c r="I19" s="68">
        <f t="shared" si="0"/>
        <v>1.8333333333333333</v>
      </c>
      <c r="J19" s="89">
        <v>1</v>
      </c>
      <c r="K19" s="89">
        <v>1</v>
      </c>
      <c r="L19" s="89">
        <v>0</v>
      </c>
      <c r="M19" s="89">
        <v>2</v>
      </c>
      <c r="N19" s="68">
        <f t="shared" si="8"/>
        <v>1</v>
      </c>
      <c r="O19" s="69">
        <f t="shared" si="9"/>
        <v>1.8333333333333333</v>
      </c>
      <c r="P19" s="101" t="str">
        <f t="shared" si="7"/>
        <v>basso</v>
      </c>
      <c r="Q19" s="102" t="str">
        <f t="shared" si="4"/>
        <v>0</v>
      </c>
      <c r="R19" s="103" t="str">
        <f>IF(O19&gt;6, "ALTO","0")</f>
        <v>0</v>
      </c>
      <c r="S19" s="66"/>
    </row>
    <row r="20" spans="1:19" ht="27" x14ac:dyDescent="0.25">
      <c r="A20" s="67" t="s">
        <v>263</v>
      </c>
      <c r="B20" s="106" t="s">
        <v>257</v>
      </c>
      <c r="C20" s="89">
        <v>1</v>
      </c>
      <c r="D20" s="89">
        <v>2</v>
      </c>
      <c r="E20" s="89">
        <v>1</v>
      </c>
      <c r="F20" s="89">
        <v>1</v>
      </c>
      <c r="G20" s="89">
        <v>1</v>
      </c>
      <c r="H20" s="89">
        <v>5</v>
      </c>
      <c r="I20" s="68">
        <f t="shared" si="0"/>
        <v>1.8333333333333333</v>
      </c>
      <c r="J20" s="89">
        <v>1</v>
      </c>
      <c r="K20" s="89">
        <v>1</v>
      </c>
      <c r="L20" s="89">
        <v>0</v>
      </c>
      <c r="M20" s="89">
        <v>2</v>
      </c>
      <c r="N20" s="68">
        <f>SUM(J20:M20)/4</f>
        <v>1</v>
      </c>
      <c r="O20" s="69">
        <f>I20*N20</f>
        <v>1.8333333333333333</v>
      </c>
      <c r="P20" s="101" t="str">
        <f t="shared" si="7"/>
        <v>basso</v>
      </c>
      <c r="Q20" s="102" t="str">
        <f t="shared" si="4"/>
        <v>0</v>
      </c>
      <c r="R20" s="103" t="str">
        <f t="shared" ref="R20:R26" si="10">IF(O20&gt;6, "ALTO","0")</f>
        <v>0</v>
      </c>
      <c r="S20" s="66"/>
    </row>
    <row r="21" spans="1:19" ht="27" x14ac:dyDescent="0.25">
      <c r="A21" s="67" t="s">
        <v>263</v>
      </c>
      <c r="B21" s="106" t="s">
        <v>134</v>
      </c>
      <c r="C21" s="89">
        <v>1</v>
      </c>
      <c r="D21" s="89">
        <v>2</v>
      </c>
      <c r="E21" s="89">
        <v>1</v>
      </c>
      <c r="F21" s="89">
        <v>1</v>
      </c>
      <c r="G21" s="89">
        <v>1</v>
      </c>
      <c r="H21" s="89">
        <v>5</v>
      </c>
      <c r="I21" s="68">
        <f t="shared" si="0"/>
        <v>1.8333333333333333</v>
      </c>
      <c r="J21" s="89">
        <v>1</v>
      </c>
      <c r="K21" s="89">
        <v>1</v>
      </c>
      <c r="L21" s="89">
        <v>0</v>
      </c>
      <c r="M21" s="89">
        <v>2</v>
      </c>
      <c r="N21" s="68">
        <f>SUM(J21:M21)/4</f>
        <v>1</v>
      </c>
      <c r="O21" s="69">
        <f>I21*N21</f>
        <v>1.8333333333333333</v>
      </c>
      <c r="P21" s="101" t="str">
        <f t="shared" si="7"/>
        <v>basso</v>
      </c>
      <c r="Q21" s="102" t="str">
        <f t="shared" si="4"/>
        <v>0</v>
      </c>
      <c r="R21" s="103" t="str">
        <f t="shared" si="10"/>
        <v>0</v>
      </c>
      <c r="S21" s="66"/>
    </row>
    <row r="22" spans="1:19" ht="27" x14ac:dyDescent="0.25">
      <c r="A22" s="67" t="s">
        <v>263</v>
      </c>
      <c r="B22" s="106" t="s">
        <v>77</v>
      </c>
      <c r="C22" s="89">
        <v>1</v>
      </c>
      <c r="D22" s="89">
        <v>2</v>
      </c>
      <c r="E22" s="89">
        <v>1</v>
      </c>
      <c r="F22" s="89">
        <v>1</v>
      </c>
      <c r="G22" s="89">
        <v>1</v>
      </c>
      <c r="H22" s="89">
        <v>5</v>
      </c>
      <c r="I22" s="68">
        <f t="shared" si="0"/>
        <v>1.8333333333333333</v>
      </c>
      <c r="J22" s="89">
        <v>1</v>
      </c>
      <c r="K22" s="89">
        <v>1</v>
      </c>
      <c r="L22" s="89">
        <v>0</v>
      </c>
      <c r="M22" s="89">
        <v>2</v>
      </c>
      <c r="N22" s="68">
        <f>SUM(J22:M22)/4</f>
        <v>1</v>
      </c>
      <c r="O22" s="69">
        <f>I22*N22</f>
        <v>1.8333333333333333</v>
      </c>
      <c r="P22" s="101" t="str">
        <f t="shared" si="7"/>
        <v>basso</v>
      </c>
      <c r="Q22" s="102" t="str">
        <f t="shared" si="4"/>
        <v>0</v>
      </c>
      <c r="R22" s="103" t="str">
        <f t="shared" si="10"/>
        <v>0</v>
      </c>
      <c r="S22" s="66"/>
    </row>
    <row r="23" spans="1:19" ht="40.5" x14ac:dyDescent="0.25">
      <c r="A23" s="67" t="s">
        <v>263</v>
      </c>
      <c r="B23" s="106" t="s">
        <v>119</v>
      </c>
      <c r="C23" s="89">
        <v>1</v>
      </c>
      <c r="D23" s="89">
        <v>2</v>
      </c>
      <c r="E23" s="89">
        <v>1</v>
      </c>
      <c r="F23" s="89">
        <v>1</v>
      </c>
      <c r="G23" s="89">
        <v>1</v>
      </c>
      <c r="H23" s="89">
        <v>5</v>
      </c>
      <c r="I23" s="68">
        <f t="shared" si="0"/>
        <v>1.8333333333333333</v>
      </c>
      <c r="J23" s="89">
        <v>1</v>
      </c>
      <c r="K23" s="89">
        <v>1</v>
      </c>
      <c r="L23" s="89">
        <v>0</v>
      </c>
      <c r="M23" s="89">
        <v>2</v>
      </c>
      <c r="N23" s="68">
        <f>SUM(J23:M23)/4</f>
        <v>1</v>
      </c>
      <c r="O23" s="69">
        <f>I23*N23</f>
        <v>1.8333333333333333</v>
      </c>
      <c r="P23" s="101" t="str">
        <f t="shared" si="7"/>
        <v>basso</v>
      </c>
      <c r="Q23" s="102" t="str">
        <f t="shared" si="4"/>
        <v>0</v>
      </c>
      <c r="R23" s="103" t="str">
        <f t="shared" si="10"/>
        <v>0</v>
      </c>
      <c r="S23" s="66"/>
    </row>
    <row r="24" spans="1:19" x14ac:dyDescent="0.25">
      <c r="A24" s="67" t="s">
        <v>263</v>
      </c>
      <c r="B24" s="106" t="s">
        <v>135</v>
      </c>
      <c r="C24" s="89">
        <v>1</v>
      </c>
      <c r="D24" s="89">
        <v>2</v>
      </c>
      <c r="E24" s="89">
        <v>1</v>
      </c>
      <c r="F24" s="89">
        <v>1</v>
      </c>
      <c r="G24" s="89">
        <v>1</v>
      </c>
      <c r="H24" s="89">
        <v>5</v>
      </c>
      <c r="I24" s="68">
        <f t="shared" si="0"/>
        <v>1.8333333333333333</v>
      </c>
      <c r="J24" s="89">
        <v>1</v>
      </c>
      <c r="K24" s="89">
        <v>1</v>
      </c>
      <c r="L24" s="89">
        <v>0</v>
      </c>
      <c r="M24" s="89">
        <v>2</v>
      </c>
      <c r="N24" s="68">
        <f t="shared" ref="N24:N26" si="11">SUM(J24:M24)/4</f>
        <v>1</v>
      </c>
      <c r="O24" s="69">
        <f t="shared" ref="O24:O26" si="12">I24*N24</f>
        <v>1.8333333333333333</v>
      </c>
      <c r="P24" s="101" t="str">
        <f t="shared" si="7"/>
        <v>basso</v>
      </c>
      <c r="Q24" s="102" t="str">
        <f t="shared" si="4"/>
        <v>0</v>
      </c>
      <c r="R24" s="103" t="str">
        <f t="shared" si="10"/>
        <v>0</v>
      </c>
      <c r="S24" s="66"/>
    </row>
    <row r="25" spans="1:19" x14ac:dyDescent="0.25">
      <c r="A25" s="67" t="s">
        <v>263</v>
      </c>
      <c r="B25" s="106" t="s">
        <v>136</v>
      </c>
      <c r="C25" s="89">
        <v>1</v>
      </c>
      <c r="D25" s="89">
        <v>2</v>
      </c>
      <c r="E25" s="89">
        <v>1</v>
      </c>
      <c r="F25" s="89">
        <v>1</v>
      </c>
      <c r="G25" s="89">
        <v>1</v>
      </c>
      <c r="H25" s="89">
        <v>5</v>
      </c>
      <c r="I25" s="68">
        <f t="shared" si="0"/>
        <v>1.8333333333333333</v>
      </c>
      <c r="J25" s="89">
        <v>1</v>
      </c>
      <c r="K25" s="89">
        <v>1</v>
      </c>
      <c r="L25" s="89">
        <v>0</v>
      </c>
      <c r="M25" s="89">
        <v>2</v>
      </c>
      <c r="N25" s="68">
        <f t="shared" si="11"/>
        <v>1</v>
      </c>
      <c r="O25" s="69">
        <f t="shared" si="12"/>
        <v>1.8333333333333333</v>
      </c>
      <c r="P25" s="101" t="str">
        <f t="shared" si="7"/>
        <v>basso</v>
      </c>
      <c r="Q25" s="102" t="str">
        <f t="shared" si="4"/>
        <v>0</v>
      </c>
      <c r="R25" s="103" t="str">
        <f t="shared" si="10"/>
        <v>0</v>
      </c>
      <c r="S25" s="66"/>
    </row>
    <row r="26" spans="1:19" ht="54" x14ac:dyDescent="0.25">
      <c r="A26" s="67" t="s">
        <v>263</v>
      </c>
      <c r="B26" s="106" t="s">
        <v>258</v>
      </c>
      <c r="C26" s="89">
        <v>1</v>
      </c>
      <c r="D26" s="89">
        <v>2</v>
      </c>
      <c r="E26" s="89">
        <v>1</v>
      </c>
      <c r="F26" s="89">
        <v>1</v>
      </c>
      <c r="G26" s="89">
        <v>1</v>
      </c>
      <c r="H26" s="89">
        <v>5</v>
      </c>
      <c r="I26" s="68">
        <f t="shared" si="0"/>
        <v>1.8333333333333333</v>
      </c>
      <c r="J26" s="89">
        <v>1</v>
      </c>
      <c r="K26" s="89">
        <v>1</v>
      </c>
      <c r="L26" s="89">
        <v>0</v>
      </c>
      <c r="M26" s="89">
        <v>2</v>
      </c>
      <c r="N26" s="68">
        <f t="shared" si="11"/>
        <v>1</v>
      </c>
      <c r="O26" s="69">
        <f t="shared" si="12"/>
        <v>1.8333333333333333</v>
      </c>
      <c r="P26" s="101" t="str">
        <f t="shared" ref="P26:P35" si="13">IF(O26&lt;3, "basso","0")</f>
        <v>basso</v>
      </c>
      <c r="Q26" s="102" t="str">
        <f t="shared" si="4"/>
        <v>0</v>
      </c>
      <c r="R26" s="103" t="str">
        <f t="shared" si="10"/>
        <v>0</v>
      </c>
      <c r="S26" s="66"/>
    </row>
    <row r="27" spans="1:19" s="19" customFormat="1" ht="27" x14ac:dyDescent="0.2">
      <c r="A27" s="67" t="s">
        <v>263</v>
      </c>
      <c r="B27" s="108" t="s">
        <v>259</v>
      </c>
      <c r="C27" s="81">
        <v>5</v>
      </c>
      <c r="D27" s="81">
        <v>2</v>
      </c>
      <c r="E27" s="81">
        <v>1</v>
      </c>
      <c r="F27" s="81">
        <v>1</v>
      </c>
      <c r="G27" s="81">
        <v>1</v>
      </c>
      <c r="H27" s="81">
        <v>5</v>
      </c>
      <c r="I27" s="80">
        <f t="shared" ref="I27:I38" si="14">SUM(C27:H27)/6</f>
        <v>2.5</v>
      </c>
      <c r="J27" s="81">
        <v>1</v>
      </c>
      <c r="K27" s="81">
        <v>1</v>
      </c>
      <c r="L27" s="81">
        <v>0</v>
      </c>
      <c r="M27" s="81">
        <v>2</v>
      </c>
      <c r="N27" s="80">
        <f t="shared" ref="N27:N38" si="15">SUM(J27:M27)/4</f>
        <v>1</v>
      </c>
      <c r="O27" s="84">
        <f t="shared" ref="O27:O38" si="16">I27*N27</f>
        <v>2.5</v>
      </c>
      <c r="P27" s="85" t="str">
        <f t="shared" si="13"/>
        <v>basso</v>
      </c>
      <c r="Q27" s="86" t="str">
        <f t="shared" ref="Q27:Q38" si="17">IF(AND(O27&gt;3, O27&lt;6),"medio", "0")</f>
        <v>0</v>
      </c>
      <c r="R27" s="109" t="str">
        <f>IF(O27&gt;6, "ALTO","0")</f>
        <v>0</v>
      </c>
      <c r="S27" s="66"/>
    </row>
    <row r="28" spans="1:19" s="19" customFormat="1" ht="40.5" x14ac:dyDescent="0.2">
      <c r="A28" s="67" t="s">
        <v>263</v>
      </c>
      <c r="B28" s="108" t="s">
        <v>68</v>
      </c>
      <c r="C28" s="81">
        <v>4</v>
      </c>
      <c r="D28" s="81">
        <v>5</v>
      </c>
      <c r="E28" s="81">
        <v>1</v>
      </c>
      <c r="F28" s="81">
        <v>1</v>
      </c>
      <c r="G28" s="81">
        <v>1</v>
      </c>
      <c r="H28" s="81">
        <v>5</v>
      </c>
      <c r="I28" s="80">
        <f t="shared" si="14"/>
        <v>2.8333333333333335</v>
      </c>
      <c r="J28" s="81">
        <v>1</v>
      </c>
      <c r="K28" s="81">
        <v>1</v>
      </c>
      <c r="L28" s="81">
        <v>0</v>
      </c>
      <c r="M28" s="81">
        <v>2</v>
      </c>
      <c r="N28" s="80">
        <f t="shared" si="15"/>
        <v>1</v>
      </c>
      <c r="O28" s="84">
        <f t="shared" si="16"/>
        <v>2.8333333333333335</v>
      </c>
      <c r="P28" s="85" t="str">
        <f t="shared" si="13"/>
        <v>basso</v>
      </c>
      <c r="Q28" s="86" t="str">
        <f t="shared" si="17"/>
        <v>0</v>
      </c>
      <c r="R28" s="109" t="str">
        <f>IF(O28&gt;6, "ALTO","0")</f>
        <v>0</v>
      </c>
      <c r="S28" s="66"/>
    </row>
    <row r="29" spans="1:19" s="19" customFormat="1" ht="27" x14ac:dyDescent="0.2">
      <c r="A29" s="67" t="s">
        <v>263</v>
      </c>
      <c r="B29" s="108" t="s">
        <v>69</v>
      </c>
      <c r="C29" s="81">
        <v>2</v>
      </c>
      <c r="D29" s="81">
        <v>2</v>
      </c>
      <c r="E29" s="81">
        <v>1</v>
      </c>
      <c r="F29" s="81">
        <v>1</v>
      </c>
      <c r="G29" s="81">
        <v>1</v>
      </c>
      <c r="H29" s="81">
        <v>5</v>
      </c>
      <c r="I29" s="80">
        <f t="shared" si="14"/>
        <v>2</v>
      </c>
      <c r="J29" s="81">
        <v>1</v>
      </c>
      <c r="K29" s="81">
        <v>1</v>
      </c>
      <c r="L29" s="81">
        <v>0</v>
      </c>
      <c r="M29" s="81">
        <v>2</v>
      </c>
      <c r="N29" s="80">
        <f t="shared" si="15"/>
        <v>1</v>
      </c>
      <c r="O29" s="84">
        <f t="shared" si="16"/>
        <v>2</v>
      </c>
      <c r="P29" s="85" t="str">
        <f t="shared" si="13"/>
        <v>basso</v>
      </c>
      <c r="Q29" s="86" t="str">
        <f t="shared" si="17"/>
        <v>0</v>
      </c>
      <c r="R29" s="109" t="str">
        <f>IF(O29&gt;6, "ALTO","0")</f>
        <v>0</v>
      </c>
      <c r="S29" s="66"/>
    </row>
    <row r="30" spans="1:19" s="19" customFormat="1" ht="27" x14ac:dyDescent="0.2">
      <c r="A30" s="67" t="s">
        <v>263</v>
      </c>
      <c r="B30" s="108" t="s">
        <v>70</v>
      </c>
      <c r="C30" s="81">
        <v>2</v>
      </c>
      <c r="D30" s="81">
        <v>5</v>
      </c>
      <c r="E30" s="81">
        <v>1</v>
      </c>
      <c r="F30" s="81">
        <v>1</v>
      </c>
      <c r="G30" s="81">
        <v>1</v>
      </c>
      <c r="H30" s="81">
        <v>5</v>
      </c>
      <c r="I30" s="80">
        <f t="shared" si="14"/>
        <v>2.5</v>
      </c>
      <c r="J30" s="81">
        <v>1</v>
      </c>
      <c r="K30" s="81">
        <v>1</v>
      </c>
      <c r="L30" s="81">
        <v>0</v>
      </c>
      <c r="M30" s="81">
        <v>2</v>
      </c>
      <c r="N30" s="80">
        <f t="shared" si="15"/>
        <v>1</v>
      </c>
      <c r="O30" s="84">
        <f t="shared" si="16"/>
        <v>2.5</v>
      </c>
      <c r="P30" s="85" t="str">
        <f t="shared" si="13"/>
        <v>basso</v>
      </c>
      <c r="Q30" s="86" t="str">
        <f t="shared" si="17"/>
        <v>0</v>
      </c>
      <c r="R30" s="109" t="str">
        <f>IF(O30&gt;6, "ALTO","0")</f>
        <v>0</v>
      </c>
      <c r="S30" s="66"/>
    </row>
    <row r="31" spans="1:19" s="19" customFormat="1" ht="40.5" x14ac:dyDescent="0.2">
      <c r="A31" s="67" t="s">
        <v>263</v>
      </c>
      <c r="B31" s="108" t="s">
        <v>71</v>
      </c>
      <c r="C31" s="81">
        <v>5</v>
      </c>
      <c r="D31" s="81">
        <v>2</v>
      </c>
      <c r="E31" s="81">
        <v>1</v>
      </c>
      <c r="F31" s="81">
        <v>1</v>
      </c>
      <c r="G31" s="81">
        <v>1</v>
      </c>
      <c r="H31" s="81">
        <v>5</v>
      </c>
      <c r="I31" s="80">
        <f t="shared" si="14"/>
        <v>2.5</v>
      </c>
      <c r="J31" s="81">
        <v>1</v>
      </c>
      <c r="K31" s="81">
        <v>1</v>
      </c>
      <c r="L31" s="81">
        <v>0</v>
      </c>
      <c r="M31" s="81">
        <v>2</v>
      </c>
      <c r="N31" s="80">
        <f t="shared" si="15"/>
        <v>1</v>
      </c>
      <c r="O31" s="84">
        <f t="shared" si="16"/>
        <v>2.5</v>
      </c>
      <c r="P31" s="85" t="str">
        <f t="shared" si="13"/>
        <v>basso</v>
      </c>
      <c r="Q31" s="86" t="str">
        <f t="shared" si="17"/>
        <v>0</v>
      </c>
      <c r="R31" s="109" t="str">
        <f t="shared" ref="R31:R38" si="18">IF(O31&gt;6, "ALTO","0")</f>
        <v>0</v>
      </c>
      <c r="S31" s="66"/>
    </row>
    <row r="32" spans="1:19" s="19" customFormat="1" ht="13.5" x14ac:dyDescent="0.2">
      <c r="A32" s="67" t="s">
        <v>263</v>
      </c>
      <c r="B32" s="108" t="s">
        <v>72</v>
      </c>
      <c r="C32" s="81">
        <v>2</v>
      </c>
      <c r="D32" s="81">
        <v>5</v>
      </c>
      <c r="E32" s="81">
        <v>1</v>
      </c>
      <c r="F32" s="81">
        <v>1</v>
      </c>
      <c r="G32" s="81">
        <v>1</v>
      </c>
      <c r="H32" s="81">
        <v>5</v>
      </c>
      <c r="I32" s="80">
        <f t="shared" si="14"/>
        <v>2.5</v>
      </c>
      <c r="J32" s="81">
        <v>1</v>
      </c>
      <c r="K32" s="81">
        <v>1</v>
      </c>
      <c r="L32" s="81">
        <v>0</v>
      </c>
      <c r="M32" s="81">
        <v>2</v>
      </c>
      <c r="N32" s="80">
        <f t="shared" si="15"/>
        <v>1</v>
      </c>
      <c r="O32" s="84">
        <f t="shared" si="16"/>
        <v>2.5</v>
      </c>
      <c r="P32" s="85" t="str">
        <f t="shared" si="13"/>
        <v>basso</v>
      </c>
      <c r="Q32" s="86" t="str">
        <f t="shared" si="17"/>
        <v>0</v>
      </c>
      <c r="R32" s="109" t="str">
        <f t="shared" si="18"/>
        <v>0</v>
      </c>
      <c r="S32" s="66"/>
    </row>
    <row r="33" spans="1:19" s="47" customFormat="1" ht="81" x14ac:dyDescent="0.2">
      <c r="A33" s="67" t="s">
        <v>263</v>
      </c>
      <c r="B33" s="74" t="s">
        <v>261</v>
      </c>
      <c r="C33" s="93">
        <v>1</v>
      </c>
      <c r="D33" s="93">
        <v>2</v>
      </c>
      <c r="E33" s="93">
        <v>1</v>
      </c>
      <c r="F33" s="93">
        <v>1</v>
      </c>
      <c r="G33" s="93">
        <v>1</v>
      </c>
      <c r="H33" s="93">
        <v>5</v>
      </c>
      <c r="I33" s="80">
        <f t="shared" si="14"/>
        <v>1.8333333333333333</v>
      </c>
      <c r="J33" s="93">
        <v>1</v>
      </c>
      <c r="K33" s="93">
        <v>1</v>
      </c>
      <c r="L33" s="93">
        <v>0</v>
      </c>
      <c r="M33" s="93">
        <v>2</v>
      </c>
      <c r="N33" s="80">
        <f t="shared" si="15"/>
        <v>1</v>
      </c>
      <c r="O33" s="75">
        <f t="shared" si="16"/>
        <v>1.8333333333333333</v>
      </c>
      <c r="P33" s="76" t="str">
        <f t="shared" si="13"/>
        <v>basso</v>
      </c>
      <c r="Q33" s="77" t="str">
        <f t="shared" si="17"/>
        <v>0</v>
      </c>
      <c r="R33" s="78" t="str">
        <f t="shared" si="18"/>
        <v>0</v>
      </c>
      <c r="S33" s="66"/>
    </row>
    <row r="34" spans="1:19" s="19" customFormat="1" ht="27" x14ac:dyDescent="0.2">
      <c r="A34" s="67" t="s">
        <v>263</v>
      </c>
      <c r="B34" s="108" t="s">
        <v>74</v>
      </c>
      <c r="C34" s="81">
        <v>1</v>
      </c>
      <c r="D34" s="81">
        <v>2</v>
      </c>
      <c r="E34" s="81">
        <v>1</v>
      </c>
      <c r="F34" s="81">
        <v>1</v>
      </c>
      <c r="G34" s="81">
        <v>1</v>
      </c>
      <c r="H34" s="81">
        <v>5</v>
      </c>
      <c r="I34" s="80">
        <f t="shared" si="14"/>
        <v>1.8333333333333333</v>
      </c>
      <c r="J34" s="81">
        <v>1</v>
      </c>
      <c r="K34" s="81">
        <v>1</v>
      </c>
      <c r="L34" s="81">
        <v>0</v>
      </c>
      <c r="M34" s="81">
        <v>2</v>
      </c>
      <c r="N34" s="80">
        <f t="shared" si="15"/>
        <v>1</v>
      </c>
      <c r="O34" s="84">
        <f t="shared" si="16"/>
        <v>1.8333333333333333</v>
      </c>
      <c r="P34" s="85" t="str">
        <f t="shared" si="13"/>
        <v>basso</v>
      </c>
      <c r="Q34" s="86" t="str">
        <f t="shared" si="17"/>
        <v>0</v>
      </c>
      <c r="R34" s="109" t="str">
        <f t="shared" si="18"/>
        <v>0</v>
      </c>
      <c r="S34" s="66"/>
    </row>
    <row r="35" spans="1:19" s="47" customFormat="1" ht="81" x14ac:dyDescent="0.2">
      <c r="A35" s="67" t="s">
        <v>263</v>
      </c>
      <c r="B35" s="74" t="s">
        <v>260</v>
      </c>
      <c r="C35" s="93">
        <v>1</v>
      </c>
      <c r="D35" s="93">
        <v>2</v>
      </c>
      <c r="E35" s="93">
        <v>1</v>
      </c>
      <c r="F35" s="93">
        <v>1</v>
      </c>
      <c r="G35" s="93">
        <v>1</v>
      </c>
      <c r="H35" s="93">
        <v>5</v>
      </c>
      <c r="I35" s="80">
        <f t="shared" si="14"/>
        <v>1.8333333333333333</v>
      </c>
      <c r="J35" s="93">
        <v>1</v>
      </c>
      <c r="K35" s="93">
        <v>1</v>
      </c>
      <c r="L35" s="93">
        <v>0</v>
      </c>
      <c r="M35" s="93">
        <v>2</v>
      </c>
      <c r="N35" s="80">
        <f t="shared" si="15"/>
        <v>1</v>
      </c>
      <c r="O35" s="75">
        <f t="shared" si="16"/>
        <v>1.8333333333333333</v>
      </c>
      <c r="P35" s="76" t="str">
        <f t="shared" si="13"/>
        <v>basso</v>
      </c>
      <c r="Q35" s="77" t="str">
        <f t="shared" si="17"/>
        <v>0</v>
      </c>
      <c r="R35" s="78" t="str">
        <f t="shared" si="18"/>
        <v>0</v>
      </c>
      <c r="S35" s="66"/>
    </row>
    <row r="36" spans="1:19" s="19" customFormat="1" ht="27" x14ac:dyDescent="0.2">
      <c r="A36" s="67" t="s">
        <v>263</v>
      </c>
      <c r="B36" s="108" t="s">
        <v>75</v>
      </c>
      <c r="C36" s="81">
        <v>1</v>
      </c>
      <c r="D36" s="81">
        <v>2</v>
      </c>
      <c r="E36" s="81">
        <v>1</v>
      </c>
      <c r="F36" s="81">
        <v>1</v>
      </c>
      <c r="G36" s="81">
        <v>1</v>
      </c>
      <c r="H36" s="81">
        <v>5</v>
      </c>
      <c r="I36" s="80">
        <f t="shared" si="14"/>
        <v>1.8333333333333333</v>
      </c>
      <c r="J36" s="81">
        <v>1</v>
      </c>
      <c r="K36" s="81">
        <v>1</v>
      </c>
      <c r="L36" s="81">
        <v>0</v>
      </c>
      <c r="M36" s="81">
        <v>2</v>
      </c>
      <c r="N36" s="80">
        <f t="shared" si="15"/>
        <v>1</v>
      </c>
      <c r="O36" s="84">
        <f t="shared" si="16"/>
        <v>1.8333333333333333</v>
      </c>
      <c r="P36" s="85" t="str">
        <f t="shared" ref="P36:P38" si="19">IF(O36&lt;3, "basso","0")</f>
        <v>basso</v>
      </c>
      <c r="Q36" s="86" t="str">
        <f t="shared" si="17"/>
        <v>0</v>
      </c>
      <c r="R36" s="109" t="str">
        <f t="shared" si="18"/>
        <v>0</v>
      </c>
      <c r="S36" s="66"/>
    </row>
    <row r="37" spans="1:19" s="19" customFormat="1" ht="27" x14ac:dyDescent="0.2">
      <c r="A37" s="67" t="s">
        <v>263</v>
      </c>
      <c r="B37" s="108" t="s">
        <v>76</v>
      </c>
      <c r="C37" s="81">
        <v>1</v>
      </c>
      <c r="D37" s="81">
        <v>2</v>
      </c>
      <c r="E37" s="81">
        <v>1</v>
      </c>
      <c r="F37" s="81">
        <v>1</v>
      </c>
      <c r="G37" s="81">
        <v>1</v>
      </c>
      <c r="H37" s="81">
        <v>5</v>
      </c>
      <c r="I37" s="80">
        <f t="shared" si="14"/>
        <v>1.8333333333333333</v>
      </c>
      <c r="J37" s="81">
        <v>1</v>
      </c>
      <c r="K37" s="81">
        <v>1</v>
      </c>
      <c r="L37" s="81">
        <v>0</v>
      </c>
      <c r="M37" s="81">
        <v>2</v>
      </c>
      <c r="N37" s="80">
        <f t="shared" si="15"/>
        <v>1</v>
      </c>
      <c r="O37" s="84">
        <f t="shared" si="16"/>
        <v>1.8333333333333333</v>
      </c>
      <c r="P37" s="85" t="str">
        <f t="shared" si="19"/>
        <v>basso</v>
      </c>
      <c r="Q37" s="86" t="str">
        <f t="shared" si="17"/>
        <v>0</v>
      </c>
      <c r="R37" s="109" t="str">
        <f t="shared" si="18"/>
        <v>0</v>
      </c>
      <c r="S37" s="66"/>
    </row>
    <row r="38" spans="1:19" s="19" customFormat="1" ht="40.5" x14ac:dyDescent="0.2">
      <c r="A38" s="67" t="s">
        <v>263</v>
      </c>
      <c r="B38" s="108" t="s">
        <v>78</v>
      </c>
      <c r="C38" s="81">
        <v>5</v>
      </c>
      <c r="D38" s="81">
        <v>2</v>
      </c>
      <c r="E38" s="81">
        <v>1</v>
      </c>
      <c r="F38" s="81">
        <v>1</v>
      </c>
      <c r="G38" s="81">
        <v>1</v>
      </c>
      <c r="H38" s="81">
        <v>5</v>
      </c>
      <c r="I38" s="80">
        <f t="shared" si="14"/>
        <v>2.5</v>
      </c>
      <c r="J38" s="81">
        <v>1</v>
      </c>
      <c r="K38" s="81">
        <v>1</v>
      </c>
      <c r="L38" s="81">
        <v>0</v>
      </c>
      <c r="M38" s="81">
        <v>2</v>
      </c>
      <c r="N38" s="80">
        <f t="shared" si="15"/>
        <v>1</v>
      </c>
      <c r="O38" s="84">
        <f t="shared" si="16"/>
        <v>2.5</v>
      </c>
      <c r="P38" s="85" t="str">
        <f t="shared" si="19"/>
        <v>basso</v>
      </c>
      <c r="Q38" s="86" t="str">
        <f t="shared" si="17"/>
        <v>0</v>
      </c>
      <c r="R38" s="109" t="str">
        <f t="shared" si="18"/>
        <v>0</v>
      </c>
      <c r="S38" s="66"/>
    </row>
  </sheetData>
  <mergeCells count="3">
    <mergeCell ref="O2:R2"/>
    <mergeCell ref="A1:B1"/>
    <mergeCell ref="O1:R1"/>
  </mergeCells>
  <pageMargins left="0" right="0" top="0" bottom="0" header="0" footer="0"/>
  <pageSetup paperSize="9" scale="91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8"/>
  <sheetViews>
    <sheetView topLeftCell="A10" workbookViewId="0">
      <selection activeCell="A4" sqref="A4:A25"/>
    </sheetView>
  </sheetViews>
  <sheetFormatPr defaultRowHeight="15" x14ac:dyDescent="0.25"/>
  <cols>
    <col min="1" max="1" width="10.28515625" style="10" bestFit="1" customWidth="1"/>
    <col min="2" max="2" width="33.7109375" customWidth="1"/>
    <col min="3" max="8" width="5.5703125" customWidth="1"/>
    <col min="9" max="14" width="7.42578125" customWidth="1"/>
    <col min="15" max="15" width="6.85546875" customWidth="1"/>
    <col min="16" max="16" width="5.7109375" customWidth="1"/>
    <col min="17" max="17" width="5.5703125" customWidth="1"/>
    <col min="18" max="18" width="5.85546875" customWidth="1"/>
    <col min="19" max="19" width="14.5703125" customWidth="1"/>
  </cols>
  <sheetData>
    <row r="2" spans="1:19" ht="30.75" customHeight="1" x14ac:dyDescent="0.25">
      <c r="A2" s="183" t="s">
        <v>246</v>
      </c>
      <c r="B2" s="183"/>
      <c r="C2" s="59" t="s">
        <v>9</v>
      </c>
      <c r="D2" s="59"/>
      <c r="E2" s="59"/>
      <c r="F2" s="59"/>
      <c r="G2" s="59"/>
      <c r="H2" s="59"/>
      <c r="I2" s="59"/>
      <c r="J2" s="60" t="s">
        <v>5</v>
      </c>
      <c r="K2" s="60"/>
      <c r="L2" s="60"/>
      <c r="M2" s="60"/>
      <c r="N2" s="60"/>
      <c r="O2" s="188"/>
      <c r="P2" s="188"/>
      <c r="Q2" s="188"/>
      <c r="R2" s="188"/>
      <c r="S2" s="61"/>
    </row>
    <row r="3" spans="1:19" ht="72.75" x14ac:dyDescent="0.25">
      <c r="A3" s="177" t="s">
        <v>332</v>
      </c>
      <c r="B3" s="62" t="s">
        <v>240</v>
      </c>
      <c r="C3" s="63" t="s">
        <v>0</v>
      </c>
      <c r="D3" s="63" t="s">
        <v>1</v>
      </c>
      <c r="E3" s="63" t="s">
        <v>2</v>
      </c>
      <c r="F3" s="63" t="s">
        <v>3</v>
      </c>
      <c r="G3" s="63" t="s">
        <v>4</v>
      </c>
      <c r="H3" s="63" t="s">
        <v>23</v>
      </c>
      <c r="I3" s="64" t="s">
        <v>10</v>
      </c>
      <c r="J3" s="65" t="s">
        <v>6</v>
      </c>
      <c r="K3" s="65" t="s">
        <v>7</v>
      </c>
      <c r="L3" s="65" t="s">
        <v>8</v>
      </c>
      <c r="M3" s="65" t="s">
        <v>14</v>
      </c>
      <c r="N3" s="64" t="s">
        <v>11</v>
      </c>
      <c r="O3" s="184" t="s">
        <v>18</v>
      </c>
      <c r="P3" s="184"/>
      <c r="Q3" s="184"/>
      <c r="R3" s="184"/>
      <c r="S3" s="66" t="s">
        <v>287</v>
      </c>
    </row>
    <row r="4" spans="1:19" ht="27" x14ac:dyDescent="0.25">
      <c r="A4" s="67" t="s">
        <v>263</v>
      </c>
      <c r="B4" s="106" t="s">
        <v>90</v>
      </c>
      <c r="C4" s="89">
        <v>1</v>
      </c>
      <c r="D4" s="89">
        <v>2</v>
      </c>
      <c r="E4" s="89">
        <v>1</v>
      </c>
      <c r="F4" s="89">
        <v>1</v>
      </c>
      <c r="G4" s="89">
        <v>1</v>
      </c>
      <c r="H4" s="89">
        <v>5</v>
      </c>
      <c r="I4" s="68">
        <f>SUM(C4:H4)/6</f>
        <v>1.8333333333333333</v>
      </c>
      <c r="J4" s="89">
        <v>1</v>
      </c>
      <c r="K4" s="89">
        <v>1</v>
      </c>
      <c r="L4" s="89">
        <v>0</v>
      </c>
      <c r="M4" s="89">
        <v>1</v>
      </c>
      <c r="N4" s="68">
        <f>SUM(J4:M4)/4</f>
        <v>0.75</v>
      </c>
      <c r="O4" s="69">
        <f>I4*N4</f>
        <v>1.375</v>
      </c>
      <c r="P4" s="101" t="str">
        <f t="shared" ref="P4:P17" si="0">IF(O4&lt;3, "basso","0")</f>
        <v>basso</v>
      </c>
      <c r="Q4" s="102" t="str">
        <f>IF(AND(O4&gt;3, O4&lt;6),"medio", "0")</f>
        <v>0</v>
      </c>
      <c r="R4" s="103" t="str">
        <f t="shared" ref="R4:R10" si="1">IF(O4&gt;6, "ALTO","0")</f>
        <v>0</v>
      </c>
      <c r="S4" s="66"/>
    </row>
    <row r="5" spans="1:19" ht="27" x14ac:dyDescent="0.25">
      <c r="A5" s="67" t="s">
        <v>263</v>
      </c>
      <c r="B5" s="106" t="s">
        <v>91</v>
      </c>
      <c r="C5" s="89">
        <v>1</v>
      </c>
      <c r="D5" s="89">
        <v>2</v>
      </c>
      <c r="E5" s="89">
        <v>1</v>
      </c>
      <c r="F5" s="89">
        <v>1</v>
      </c>
      <c r="G5" s="89">
        <v>1</v>
      </c>
      <c r="H5" s="89">
        <v>5</v>
      </c>
      <c r="I5" s="68">
        <f t="shared" ref="I5:I25" si="2">SUM(C5:H5)/6</f>
        <v>1.8333333333333333</v>
      </c>
      <c r="J5" s="89">
        <v>1</v>
      </c>
      <c r="K5" s="89">
        <v>1</v>
      </c>
      <c r="L5" s="89">
        <v>0</v>
      </c>
      <c r="M5" s="89">
        <v>1</v>
      </c>
      <c r="N5" s="68">
        <f t="shared" ref="N5:N25" si="3">SUM(J5:M5)/4</f>
        <v>0.75</v>
      </c>
      <c r="O5" s="69">
        <f t="shared" ref="O5:O25" si="4">I5*N5</f>
        <v>1.375</v>
      </c>
      <c r="P5" s="101" t="str">
        <f t="shared" si="0"/>
        <v>basso</v>
      </c>
      <c r="Q5" s="102" t="str">
        <f t="shared" ref="Q5:Q25" si="5">IF(AND(O5&gt;3, O5&lt;6),"medio", "0")</f>
        <v>0</v>
      </c>
      <c r="R5" s="103" t="str">
        <f t="shared" si="1"/>
        <v>0</v>
      </c>
      <c r="S5" s="66"/>
    </row>
    <row r="6" spans="1:19" ht="40.5" x14ac:dyDescent="0.25">
      <c r="A6" s="67" t="s">
        <v>263</v>
      </c>
      <c r="B6" s="106" t="s">
        <v>92</v>
      </c>
      <c r="C6" s="89">
        <v>1</v>
      </c>
      <c r="D6" s="89">
        <v>2</v>
      </c>
      <c r="E6" s="89">
        <v>1</v>
      </c>
      <c r="F6" s="89">
        <v>1</v>
      </c>
      <c r="G6" s="89">
        <v>1</v>
      </c>
      <c r="H6" s="89">
        <v>5</v>
      </c>
      <c r="I6" s="68">
        <f t="shared" si="2"/>
        <v>1.8333333333333333</v>
      </c>
      <c r="J6" s="89">
        <v>1</v>
      </c>
      <c r="K6" s="89">
        <v>1</v>
      </c>
      <c r="L6" s="89">
        <v>0</v>
      </c>
      <c r="M6" s="89">
        <v>1</v>
      </c>
      <c r="N6" s="68">
        <f t="shared" si="3"/>
        <v>0.75</v>
      </c>
      <c r="O6" s="69">
        <f t="shared" si="4"/>
        <v>1.375</v>
      </c>
      <c r="P6" s="101" t="str">
        <f t="shared" si="0"/>
        <v>basso</v>
      </c>
      <c r="Q6" s="102" t="str">
        <f t="shared" si="5"/>
        <v>0</v>
      </c>
      <c r="R6" s="103" t="str">
        <f t="shared" si="1"/>
        <v>0</v>
      </c>
      <c r="S6" s="66"/>
    </row>
    <row r="7" spans="1:19" ht="27" x14ac:dyDescent="0.25">
      <c r="A7" s="67" t="s">
        <v>263</v>
      </c>
      <c r="B7" s="106" t="s">
        <v>93</v>
      </c>
      <c r="C7" s="89">
        <v>1</v>
      </c>
      <c r="D7" s="89">
        <v>2</v>
      </c>
      <c r="E7" s="89">
        <v>1</v>
      </c>
      <c r="F7" s="89">
        <v>1</v>
      </c>
      <c r="G7" s="89">
        <v>1</v>
      </c>
      <c r="H7" s="89">
        <v>5</v>
      </c>
      <c r="I7" s="68">
        <f t="shared" si="2"/>
        <v>1.8333333333333333</v>
      </c>
      <c r="J7" s="89">
        <v>1</v>
      </c>
      <c r="K7" s="89">
        <v>1</v>
      </c>
      <c r="L7" s="89">
        <v>0</v>
      </c>
      <c r="M7" s="89">
        <v>1</v>
      </c>
      <c r="N7" s="68">
        <f t="shared" si="3"/>
        <v>0.75</v>
      </c>
      <c r="O7" s="69">
        <f t="shared" si="4"/>
        <v>1.375</v>
      </c>
      <c r="P7" s="101" t="str">
        <f t="shared" si="0"/>
        <v>basso</v>
      </c>
      <c r="Q7" s="102" t="str">
        <f t="shared" si="5"/>
        <v>0</v>
      </c>
      <c r="R7" s="103" t="str">
        <f t="shared" si="1"/>
        <v>0</v>
      </c>
      <c r="S7" s="66"/>
    </row>
    <row r="8" spans="1:19" ht="40.5" x14ac:dyDescent="0.25">
      <c r="A8" s="67" t="s">
        <v>263</v>
      </c>
      <c r="B8" s="106" t="s">
        <v>94</v>
      </c>
      <c r="C8" s="89">
        <v>1</v>
      </c>
      <c r="D8" s="89">
        <v>2</v>
      </c>
      <c r="E8" s="89">
        <v>1</v>
      </c>
      <c r="F8" s="89">
        <v>1</v>
      </c>
      <c r="G8" s="89">
        <v>1</v>
      </c>
      <c r="H8" s="89">
        <v>5</v>
      </c>
      <c r="I8" s="68">
        <f t="shared" si="2"/>
        <v>1.8333333333333333</v>
      </c>
      <c r="J8" s="89">
        <v>1</v>
      </c>
      <c r="K8" s="89">
        <v>1</v>
      </c>
      <c r="L8" s="89">
        <v>0</v>
      </c>
      <c r="M8" s="89">
        <v>1</v>
      </c>
      <c r="N8" s="68">
        <f>SUM(J8:M8)/4</f>
        <v>0.75</v>
      </c>
      <c r="O8" s="69">
        <f t="shared" si="4"/>
        <v>1.375</v>
      </c>
      <c r="P8" s="101" t="str">
        <f t="shared" si="0"/>
        <v>basso</v>
      </c>
      <c r="Q8" s="102" t="str">
        <f t="shared" si="5"/>
        <v>0</v>
      </c>
      <c r="R8" s="103" t="str">
        <f t="shared" si="1"/>
        <v>0</v>
      </c>
      <c r="S8" s="66"/>
    </row>
    <row r="9" spans="1:19" ht="27" x14ac:dyDescent="0.25">
      <c r="A9" s="67" t="s">
        <v>263</v>
      </c>
      <c r="B9" s="106" t="s">
        <v>95</v>
      </c>
      <c r="C9" s="89">
        <v>1</v>
      </c>
      <c r="D9" s="89">
        <v>2</v>
      </c>
      <c r="E9" s="89">
        <v>1</v>
      </c>
      <c r="F9" s="89">
        <v>1</v>
      </c>
      <c r="G9" s="89">
        <v>1</v>
      </c>
      <c r="H9" s="89">
        <v>5</v>
      </c>
      <c r="I9" s="68">
        <f t="shared" si="2"/>
        <v>1.8333333333333333</v>
      </c>
      <c r="J9" s="89">
        <v>1</v>
      </c>
      <c r="K9" s="89">
        <v>1</v>
      </c>
      <c r="L9" s="89">
        <v>0</v>
      </c>
      <c r="M9" s="89">
        <v>1</v>
      </c>
      <c r="N9" s="68">
        <f>SUM(J9:M9)/4</f>
        <v>0.75</v>
      </c>
      <c r="O9" s="69">
        <f>I9*N9</f>
        <v>1.375</v>
      </c>
      <c r="P9" s="101" t="str">
        <f t="shared" si="0"/>
        <v>basso</v>
      </c>
      <c r="Q9" s="102" t="str">
        <f t="shared" si="5"/>
        <v>0</v>
      </c>
      <c r="R9" s="103" t="str">
        <f t="shared" si="1"/>
        <v>0</v>
      </c>
      <c r="S9" s="66"/>
    </row>
    <row r="10" spans="1:19" ht="27" x14ac:dyDescent="0.25">
      <c r="A10" s="67" t="s">
        <v>263</v>
      </c>
      <c r="B10" s="106" t="s">
        <v>96</v>
      </c>
      <c r="C10" s="89">
        <v>1</v>
      </c>
      <c r="D10" s="89">
        <v>2</v>
      </c>
      <c r="E10" s="89">
        <v>1</v>
      </c>
      <c r="F10" s="89">
        <v>1</v>
      </c>
      <c r="G10" s="89">
        <v>1</v>
      </c>
      <c r="H10" s="89">
        <v>5</v>
      </c>
      <c r="I10" s="68">
        <f t="shared" si="2"/>
        <v>1.8333333333333333</v>
      </c>
      <c r="J10" s="89">
        <v>1</v>
      </c>
      <c r="K10" s="89">
        <v>1</v>
      </c>
      <c r="L10" s="89">
        <v>0</v>
      </c>
      <c r="M10" s="89">
        <v>1</v>
      </c>
      <c r="N10" s="68">
        <f t="shared" si="3"/>
        <v>0.75</v>
      </c>
      <c r="O10" s="69">
        <f t="shared" si="4"/>
        <v>1.375</v>
      </c>
      <c r="P10" s="101" t="str">
        <f t="shared" si="0"/>
        <v>basso</v>
      </c>
      <c r="Q10" s="102" t="str">
        <f t="shared" si="5"/>
        <v>0</v>
      </c>
      <c r="R10" s="103" t="str">
        <f t="shared" si="1"/>
        <v>0</v>
      </c>
      <c r="S10" s="66"/>
    </row>
    <row r="11" spans="1:19" ht="54" x14ac:dyDescent="0.25">
      <c r="A11" s="67" t="s">
        <v>263</v>
      </c>
      <c r="B11" s="106" t="s">
        <v>97</v>
      </c>
      <c r="C11" s="89">
        <v>1</v>
      </c>
      <c r="D11" s="89">
        <v>2</v>
      </c>
      <c r="E11" s="89">
        <v>1</v>
      </c>
      <c r="F11" s="89">
        <v>1</v>
      </c>
      <c r="G11" s="89">
        <v>1</v>
      </c>
      <c r="H11" s="89">
        <v>5</v>
      </c>
      <c r="I11" s="68">
        <f t="shared" si="2"/>
        <v>1.8333333333333333</v>
      </c>
      <c r="J11" s="89">
        <v>1</v>
      </c>
      <c r="K11" s="89">
        <v>1</v>
      </c>
      <c r="L11" s="89">
        <v>0</v>
      </c>
      <c r="M11" s="89">
        <v>1</v>
      </c>
      <c r="N11" s="68">
        <f t="shared" si="3"/>
        <v>0.75</v>
      </c>
      <c r="O11" s="69">
        <f t="shared" si="4"/>
        <v>1.375</v>
      </c>
      <c r="P11" s="101" t="str">
        <f t="shared" si="0"/>
        <v>basso</v>
      </c>
      <c r="Q11" s="102" t="str">
        <f t="shared" si="5"/>
        <v>0</v>
      </c>
      <c r="R11" s="103" t="str">
        <f>IF(O11&gt;6, "ALTO","0")</f>
        <v>0</v>
      </c>
      <c r="S11" s="66"/>
    </row>
    <row r="12" spans="1:19" ht="27" x14ac:dyDescent="0.25">
      <c r="A12" s="67" t="s">
        <v>263</v>
      </c>
      <c r="B12" s="106" t="s">
        <v>98</v>
      </c>
      <c r="C12" s="89">
        <v>1</v>
      </c>
      <c r="D12" s="89">
        <v>2</v>
      </c>
      <c r="E12" s="89">
        <v>1</v>
      </c>
      <c r="F12" s="89">
        <v>1</v>
      </c>
      <c r="G12" s="89">
        <v>1</v>
      </c>
      <c r="H12" s="89">
        <v>5</v>
      </c>
      <c r="I12" s="68">
        <f t="shared" si="2"/>
        <v>1.8333333333333333</v>
      </c>
      <c r="J12" s="89">
        <v>1</v>
      </c>
      <c r="K12" s="89">
        <v>1</v>
      </c>
      <c r="L12" s="89">
        <v>0</v>
      </c>
      <c r="M12" s="89">
        <v>1</v>
      </c>
      <c r="N12" s="68">
        <f>SUM(J12:M12)/4</f>
        <v>0.75</v>
      </c>
      <c r="O12" s="69">
        <f>I12*N12</f>
        <v>1.375</v>
      </c>
      <c r="P12" s="101" t="str">
        <f t="shared" si="0"/>
        <v>basso</v>
      </c>
      <c r="Q12" s="102" t="str">
        <f t="shared" si="5"/>
        <v>0</v>
      </c>
      <c r="R12" s="103" t="str">
        <f t="shared" ref="R12:R25" si="6">IF(O12&gt;6, "ALTO","0")</f>
        <v>0</v>
      </c>
      <c r="S12" s="66"/>
    </row>
    <row r="13" spans="1:19" ht="27" x14ac:dyDescent="0.25">
      <c r="A13" s="67" t="s">
        <v>263</v>
      </c>
      <c r="B13" s="106" t="s">
        <v>99</v>
      </c>
      <c r="C13" s="89">
        <v>1</v>
      </c>
      <c r="D13" s="89">
        <v>2</v>
      </c>
      <c r="E13" s="89">
        <v>1</v>
      </c>
      <c r="F13" s="89">
        <v>1</v>
      </c>
      <c r="G13" s="89">
        <v>1</v>
      </c>
      <c r="H13" s="89">
        <v>5</v>
      </c>
      <c r="I13" s="68">
        <f t="shared" si="2"/>
        <v>1.8333333333333333</v>
      </c>
      <c r="J13" s="89">
        <v>1</v>
      </c>
      <c r="K13" s="89">
        <v>1</v>
      </c>
      <c r="L13" s="89">
        <v>0</v>
      </c>
      <c r="M13" s="89">
        <v>1</v>
      </c>
      <c r="N13" s="68">
        <f>SUM(J13:M13)/4</f>
        <v>0.75</v>
      </c>
      <c r="O13" s="69">
        <f>I13*N13</f>
        <v>1.375</v>
      </c>
      <c r="P13" s="101" t="str">
        <f t="shared" si="0"/>
        <v>basso</v>
      </c>
      <c r="Q13" s="102" t="str">
        <f t="shared" si="5"/>
        <v>0</v>
      </c>
      <c r="R13" s="103" t="str">
        <f t="shared" si="6"/>
        <v>0</v>
      </c>
      <c r="S13" s="66"/>
    </row>
    <row r="14" spans="1:19" ht="40.5" x14ac:dyDescent="0.25">
      <c r="A14" s="67" t="s">
        <v>263</v>
      </c>
      <c r="B14" s="106" t="s">
        <v>100</v>
      </c>
      <c r="C14" s="89">
        <v>1</v>
      </c>
      <c r="D14" s="89">
        <v>2</v>
      </c>
      <c r="E14" s="89">
        <v>1</v>
      </c>
      <c r="F14" s="89">
        <v>1</v>
      </c>
      <c r="G14" s="89">
        <v>1</v>
      </c>
      <c r="H14" s="89">
        <v>5</v>
      </c>
      <c r="I14" s="68">
        <f t="shared" si="2"/>
        <v>1.8333333333333333</v>
      </c>
      <c r="J14" s="89">
        <v>1</v>
      </c>
      <c r="K14" s="89">
        <v>1</v>
      </c>
      <c r="L14" s="89">
        <v>0</v>
      </c>
      <c r="M14" s="89">
        <v>1</v>
      </c>
      <c r="N14" s="68">
        <f>SUM(J14:M14)/4</f>
        <v>0.75</v>
      </c>
      <c r="O14" s="69">
        <f>I14*N14</f>
        <v>1.375</v>
      </c>
      <c r="P14" s="101" t="str">
        <f t="shared" si="0"/>
        <v>basso</v>
      </c>
      <c r="Q14" s="102" t="str">
        <f t="shared" si="5"/>
        <v>0</v>
      </c>
      <c r="R14" s="103" t="str">
        <f t="shared" si="6"/>
        <v>0</v>
      </c>
      <c r="S14" s="66"/>
    </row>
    <row r="15" spans="1:19" ht="40.5" x14ac:dyDescent="0.25">
      <c r="A15" s="67" t="s">
        <v>263</v>
      </c>
      <c r="B15" s="106" t="s">
        <v>101</v>
      </c>
      <c r="C15" s="89">
        <v>1</v>
      </c>
      <c r="D15" s="89">
        <v>2</v>
      </c>
      <c r="E15" s="89">
        <v>1</v>
      </c>
      <c r="F15" s="89">
        <v>1</v>
      </c>
      <c r="G15" s="89">
        <v>1</v>
      </c>
      <c r="H15" s="89">
        <v>5</v>
      </c>
      <c r="I15" s="68">
        <f t="shared" si="2"/>
        <v>1.8333333333333333</v>
      </c>
      <c r="J15" s="89">
        <v>1</v>
      </c>
      <c r="K15" s="89">
        <v>1</v>
      </c>
      <c r="L15" s="89">
        <v>0</v>
      </c>
      <c r="M15" s="89">
        <v>1</v>
      </c>
      <c r="N15" s="68">
        <f>SUM(J15:M15)/4</f>
        <v>0.75</v>
      </c>
      <c r="O15" s="69">
        <f>I15*N15</f>
        <v>1.375</v>
      </c>
      <c r="P15" s="101" t="str">
        <f t="shared" si="0"/>
        <v>basso</v>
      </c>
      <c r="Q15" s="102" t="str">
        <f t="shared" si="5"/>
        <v>0</v>
      </c>
      <c r="R15" s="103" t="str">
        <f t="shared" si="6"/>
        <v>0</v>
      </c>
      <c r="S15" s="66"/>
    </row>
    <row r="16" spans="1:19" ht="94.5" x14ac:dyDescent="0.25">
      <c r="A16" s="67" t="s">
        <v>263</v>
      </c>
      <c r="B16" s="106" t="s">
        <v>102</v>
      </c>
      <c r="C16" s="89">
        <v>1</v>
      </c>
      <c r="D16" s="89">
        <v>2</v>
      </c>
      <c r="E16" s="89">
        <v>1</v>
      </c>
      <c r="F16" s="89">
        <v>1</v>
      </c>
      <c r="G16" s="89">
        <v>1</v>
      </c>
      <c r="H16" s="89">
        <v>5</v>
      </c>
      <c r="I16" s="68">
        <f t="shared" si="2"/>
        <v>1.8333333333333333</v>
      </c>
      <c r="J16" s="89">
        <v>1</v>
      </c>
      <c r="K16" s="89">
        <v>1</v>
      </c>
      <c r="L16" s="89">
        <v>0</v>
      </c>
      <c r="M16" s="89">
        <v>1</v>
      </c>
      <c r="N16" s="68">
        <f t="shared" si="3"/>
        <v>0.75</v>
      </c>
      <c r="O16" s="69">
        <f t="shared" si="4"/>
        <v>1.375</v>
      </c>
      <c r="P16" s="101" t="str">
        <f t="shared" si="0"/>
        <v>basso</v>
      </c>
      <c r="Q16" s="102" t="str">
        <f t="shared" si="5"/>
        <v>0</v>
      </c>
      <c r="R16" s="103" t="str">
        <f t="shared" si="6"/>
        <v>0</v>
      </c>
      <c r="S16" s="66"/>
    </row>
    <row r="17" spans="1:19" x14ac:dyDescent="0.25">
      <c r="A17" s="67" t="s">
        <v>263</v>
      </c>
      <c r="B17" s="106" t="s">
        <v>103</v>
      </c>
      <c r="C17" s="89">
        <v>1</v>
      </c>
      <c r="D17" s="89">
        <v>2</v>
      </c>
      <c r="E17" s="89">
        <v>1</v>
      </c>
      <c r="F17" s="89">
        <v>1</v>
      </c>
      <c r="G17" s="89">
        <v>1</v>
      </c>
      <c r="H17" s="89">
        <v>5</v>
      </c>
      <c r="I17" s="68">
        <f t="shared" si="2"/>
        <v>1.8333333333333333</v>
      </c>
      <c r="J17" s="89">
        <v>1</v>
      </c>
      <c r="K17" s="89">
        <v>1</v>
      </c>
      <c r="L17" s="89">
        <v>0</v>
      </c>
      <c r="M17" s="89">
        <v>1</v>
      </c>
      <c r="N17" s="68">
        <f t="shared" si="3"/>
        <v>0.75</v>
      </c>
      <c r="O17" s="69">
        <f t="shared" si="4"/>
        <v>1.375</v>
      </c>
      <c r="P17" s="101" t="str">
        <f t="shared" si="0"/>
        <v>basso</v>
      </c>
      <c r="Q17" s="102" t="str">
        <f t="shared" si="5"/>
        <v>0</v>
      </c>
      <c r="R17" s="103" t="str">
        <f t="shared" si="6"/>
        <v>0</v>
      </c>
      <c r="S17" s="66"/>
    </row>
    <row r="18" spans="1:19" ht="27" x14ac:dyDescent="0.25">
      <c r="A18" s="67" t="s">
        <v>263</v>
      </c>
      <c r="B18" s="106" t="s">
        <v>104</v>
      </c>
      <c r="C18" s="89">
        <v>1</v>
      </c>
      <c r="D18" s="89">
        <v>2</v>
      </c>
      <c r="E18" s="89">
        <v>1</v>
      </c>
      <c r="F18" s="89">
        <v>1</v>
      </c>
      <c r="G18" s="89">
        <v>1</v>
      </c>
      <c r="H18" s="89">
        <v>5</v>
      </c>
      <c r="I18" s="68">
        <f t="shared" si="2"/>
        <v>1.8333333333333333</v>
      </c>
      <c r="J18" s="89">
        <v>1</v>
      </c>
      <c r="K18" s="89">
        <v>1</v>
      </c>
      <c r="L18" s="89">
        <v>0</v>
      </c>
      <c r="M18" s="89">
        <v>2</v>
      </c>
      <c r="N18" s="68">
        <f t="shared" si="3"/>
        <v>1</v>
      </c>
      <c r="O18" s="69">
        <f t="shared" si="4"/>
        <v>1.8333333333333333</v>
      </c>
      <c r="P18" s="101" t="str">
        <f>IF(O18&lt;3, "basso","0")</f>
        <v>basso</v>
      </c>
      <c r="Q18" s="102" t="str">
        <f t="shared" si="5"/>
        <v>0</v>
      </c>
      <c r="R18" s="103" t="str">
        <f t="shared" si="6"/>
        <v>0</v>
      </c>
      <c r="S18" s="66"/>
    </row>
    <row r="19" spans="1:19" ht="27" x14ac:dyDescent="0.25">
      <c r="A19" s="67" t="s">
        <v>263</v>
      </c>
      <c r="B19" s="106" t="s">
        <v>105</v>
      </c>
      <c r="C19" s="89">
        <v>1</v>
      </c>
      <c r="D19" s="89">
        <v>2</v>
      </c>
      <c r="E19" s="89">
        <v>1</v>
      </c>
      <c r="F19" s="89">
        <v>1</v>
      </c>
      <c r="G19" s="89">
        <v>1</v>
      </c>
      <c r="H19" s="89">
        <v>5</v>
      </c>
      <c r="I19" s="68">
        <f t="shared" si="2"/>
        <v>1.8333333333333333</v>
      </c>
      <c r="J19" s="89">
        <v>1</v>
      </c>
      <c r="K19" s="89">
        <v>1</v>
      </c>
      <c r="L19" s="89">
        <v>0</v>
      </c>
      <c r="M19" s="89">
        <v>2</v>
      </c>
      <c r="N19" s="68">
        <f t="shared" si="3"/>
        <v>1</v>
      </c>
      <c r="O19" s="69">
        <f t="shared" si="4"/>
        <v>1.8333333333333333</v>
      </c>
      <c r="P19" s="101" t="str">
        <f>IF(O19&lt;3, "basso","0")</f>
        <v>basso</v>
      </c>
      <c r="Q19" s="102" t="str">
        <f t="shared" si="5"/>
        <v>0</v>
      </c>
      <c r="R19" s="103" t="str">
        <f t="shared" si="6"/>
        <v>0</v>
      </c>
      <c r="S19" s="66"/>
    </row>
    <row r="20" spans="1:19" ht="40.5" x14ac:dyDescent="0.25">
      <c r="A20" s="67" t="s">
        <v>263</v>
      </c>
      <c r="B20" s="106" t="s">
        <v>106</v>
      </c>
      <c r="C20" s="89">
        <v>1</v>
      </c>
      <c r="D20" s="89">
        <v>2</v>
      </c>
      <c r="E20" s="89">
        <v>1</v>
      </c>
      <c r="F20" s="89">
        <v>1</v>
      </c>
      <c r="G20" s="89">
        <v>1</v>
      </c>
      <c r="H20" s="89">
        <v>5</v>
      </c>
      <c r="I20" s="68">
        <f t="shared" si="2"/>
        <v>1.8333333333333333</v>
      </c>
      <c r="J20" s="89">
        <v>1</v>
      </c>
      <c r="K20" s="89">
        <v>1</v>
      </c>
      <c r="L20" s="89">
        <v>0</v>
      </c>
      <c r="M20" s="89">
        <v>2</v>
      </c>
      <c r="N20" s="68">
        <f t="shared" si="3"/>
        <v>1</v>
      </c>
      <c r="O20" s="69">
        <f t="shared" si="4"/>
        <v>1.8333333333333333</v>
      </c>
      <c r="P20" s="101" t="str">
        <f t="shared" ref="P20:P25" si="7">IF(O20&lt;3, "basso","0")</f>
        <v>basso</v>
      </c>
      <c r="Q20" s="102" t="str">
        <f t="shared" si="5"/>
        <v>0</v>
      </c>
      <c r="R20" s="103" t="str">
        <f t="shared" si="6"/>
        <v>0</v>
      </c>
      <c r="S20" s="66"/>
    </row>
    <row r="21" spans="1:19" ht="27" x14ac:dyDescent="0.25">
      <c r="A21" s="67" t="s">
        <v>263</v>
      </c>
      <c r="B21" s="106" t="s">
        <v>107</v>
      </c>
      <c r="C21" s="89">
        <v>1</v>
      </c>
      <c r="D21" s="89">
        <v>2</v>
      </c>
      <c r="E21" s="89">
        <v>1</v>
      </c>
      <c r="F21" s="89">
        <v>1</v>
      </c>
      <c r="G21" s="89">
        <v>1</v>
      </c>
      <c r="H21" s="89">
        <v>5</v>
      </c>
      <c r="I21" s="68">
        <f t="shared" si="2"/>
        <v>1.8333333333333333</v>
      </c>
      <c r="J21" s="89">
        <v>1</v>
      </c>
      <c r="K21" s="89">
        <v>1</v>
      </c>
      <c r="L21" s="89">
        <v>0</v>
      </c>
      <c r="M21" s="89">
        <v>2</v>
      </c>
      <c r="N21" s="68">
        <f t="shared" si="3"/>
        <v>1</v>
      </c>
      <c r="O21" s="69">
        <f t="shared" si="4"/>
        <v>1.8333333333333333</v>
      </c>
      <c r="P21" s="101" t="str">
        <f t="shared" si="7"/>
        <v>basso</v>
      </c>
      <c r="Q21" s="102" t="str">
        <f t="shared" si="5"/>
        <v>0</v>
      </c>
      <c r="R21" s="103" t="str">
        <f t="shared" si="6"/>
        <v>0</v>
      </c>
      <c r="S21" s="66"/>
    </row>
    <row r="22" spans="1:19" ht="27" x14ac:dyDescent="0.25">
      <c r="A22" s="67" t="s">
        <v>263</v>
      </c>
      <c r="B22" s="106" t="s">
        <v>108</v>
      </c>
      <c r="C22" s="89">
        <v>5</v>
      </c>
      <c r="D22" s="89">
        <v>2</v>
      </c>
      <c r="E22" s="89">
        <v>1</v>
      </c>
      <c r="F22" s="89">
        <v>1</v>
      </c>
      <c r="G22" s="89">
        <v>1</v>
      </c>
      <c r="H22" s="89">
        <v>5</v>
      </c>
      <c r="I22" s="68">
        <f t="shared" si="2"/>
        <v>2.5</v>
      </c>
      <c r="J22" s="89">
        <v>1</v>
      </c>
      <c r="K22" s="89">
        <v>1</v>
      </c>
      <c r="L22" s="89">
        <v>0</v>
      </c>
      <c r="M22" s="89">
        <v>2</v>
      </c>
      <c r="N22" s="68">
        <f t="shared" si="3"/>
        <v>1</v>
      </c>
      <c r="O22" s="69">
        <f t="shared" si="4"/>
        <v>2.5</v>
      </c>
      <c r="P22" s="101" t="str">
        <f t="shared" si="7"/>
        <v>basso</v>
      </c>
      <c r="Q22" s="102" t="str">
        <f t="shared" si="5"/>
        <v>0</v>
      </c>
      <c r="R22" s="103" t="str">
        <f t="shared" si="6"/>
        <v>0</v>
      </c>
      <c r="S22" s="66"/>
    </row>
    <row r="23" spans="1:19" x14ac:dyDescent="0.25">
      <c r="A23" s="67" t="s">
        <v>263</v>
      </c>
      <c r="B23" s="106" t="s">
        <v>109</v>
      </c>
      <c r="C23" s="89">
        <v>5</v>
      </c>
      <c r="D23" s="89">
        <v>2</v>
      </c>
      <c r="E23" s="89">
        <v>1</v>
      </c>
      <c r="F23" s="89">
        <v>1</v>
      </c>
      <c r="G23" s="89">
        <v>1</v>
      </c>
      <c r="H23" s="89">
        <v>5</v>
      </c>
      <c r="I23" s="68">
        <f t="shared" si="2"/>
        <v>2.5</v>
      </c>
      <c r="J23" s="89">
        <v>1</v>
      </c>
      <c r="K23" s="89">
        <v>1</v>
      </c>
      <c r="L23" s="89">
        <v>0</v>
      </c>
      <c r="M23" s="89">
        <v>2</v>
      </c>
      <c r="N23" s="68">
        <f t="shared" si="3"/>
        <v>1</v>
      </c>
      <c r="O23" s="69">
        <f t="shared" si="4"/>
        <v>2.5</v>
      </c>
      <c r="P23" s="101" t="str">
        <f t="shared" si="7"/>
        <v>basso</v>
      </c>
      <c r="Q23" s="102" t="str">
        <f t="shared" si="5"/>
        <v>0</v>
      </c>
      <c r="R23" s="103" t="str">
        <f t="shared" si="6"/>
        <v>0</v>
      </c>
      <c r="S23" s="66"/>
    </row>
    <row r="24" spans="1:19" ht="40.5" x14ac:dyDescent="0.25">
      <c r="A24" s="67" t="s">
        <v>263</v>
      </c>
      <c r="B24" s="106" t="s">
        <v>110</v>
      </c>
      <c r="C24" s="89">
        <v>1</v>
      </c>
      <c r="D24" s="89">
        <v>2</v>
      </c>
      <c r="E24" s="89">
        <v>1</v>
      </c>
      <c r="F24" s="89">
        <v>1</v>
      </c>
      <c r="G24" s="89">
        <v>1</v>
      </c>
      <c r="H24" s="89">
        <v>5</v>
      </c>
      <c r="I24" s="68">
        <f t="shared" si="2"/>
        <v>1.8333333333333333</v>
      </c>
      <c r="J24" s="89">
        <v>1</v>
      </c>
      <c r="K24" s="89">
        <v>1</v>
      </c>
      <c r="L24" s="89">
        <v>0</v>
      </c>
      <c r="M24" s="89">
        <v>2</v>
      </c>
      <c r="N24" s="68">
        <f t="shared" si="3"/>
        <v>1</v>
      </c>
      <c r="O24" s="69">
        <f t="shared" si="4"/>
        <v>1.8333333333333333</v>
      </c>
      <c r="P24" s="101" t="str">
        <f t="shared" si="7"/>
        <v>basso</v>
      </c>
      <c r="Q24" s="102" t="str">
        <f t="shared" si="5"/>
        <v>0</v>
      </c>
      <c r="R24" s="103" t="str">
        <f t="shared" si="6"/>
        <v>0</v>
      </c>
      <c r="S24" s="66"/>
    </row>
    <row r="25" spans="1:19" x14ac:dyDescent="0.25">
      <c r="A25" s="67" t="s">
        <v>263</v>
      </c>
      <c r="B25" s="106" t="s">
        <v>111</v>
      </c>
      <c r="C25" s="89">
        <v>1</v>
      </c>
      <c r="D25" s="89">
        <v>2</v>
      </c>
      <c r="E25" s="89">
        <v>1</v>
      </c>
      <c r="F25" s="89">
        <v>1</v>
      </c>
      <c r="G25" s="89">
        <v>1</v>
      </c>
      <c r="H25" s="89">
        <v>5</v>
      </c>
      <c r="I25" s="68">
        <f t="shared" si="2"/>
        <v>1.8333333333333333</v>
      </c>
      <c r="J25" s="89">
        <v>1</v>
      </c>
      <c r="K25" s="89">
        <v>1</v>
      </c>
      <c r="L25" s="89">
        <v>0</v>
      </c>
      <c r="M25" s="89">
        <v>2</v>
      </c>
      <c r="N25" s="68">
        <f t="shared" si="3"/>
        <v>1</v>
      </c>
      <c r="O25" s="69">
        <f t="shared" si="4"/>
        <v>1.8333333333333333</v>
      </c>
      <c r="P25" s="101" t="str">
        <f t="shared" si="7"/>
        <v>basso</v>
      </c>
      <c r="Q25" s="102" t="str">
        <f t="shared" si="5"/>
        <v>0</v>
      </c>
      <c r="R25" s="103" t="str">
        <f t="shared" si="6"/>
        <v>0</v>
      </c>
      <c r="S25" s="66"/>
    </row>
    <row r="26" spans="1:19" x14ac:dyDescent="0.25">
      <c r="S26" s="105"/>
    </row>
    <row r="27" spans="1:19" x14ac:dyDescent="0.25">
      <c r="S27" s="66"/>
    </row>
    <row r="28" spans="1:19" x14ac:dyDescent="0.25">
      <c r="S28" s="66"/>
    </row>
    <row r="29" spans="1:19" x14ac:dyDescent="0.25">
      <c r="S29" s="66"/>
    </row>
    <row r="30" spans="1:19" x14ac:dyDescent="0.25">
      <c r="S30" s="66"/>
    </row>
    <row r="31" spans="1:19" x14ac:dyDescent="0.25">
      <c r="S31" s="66"/>
    </row>
    <row r="32" spans="1:19" x14ac:dyDescent="0.25">
      <c r="S32" s="66"/>
    </row>
    <row r="33" spans="19:19" x14ac:dyDescent="0.25">
      <c r="S33" s="66"/>
    </row>
    <row r="34" spans="19:19" x14ac:dyDescent="0.25">
      <c r="S34" s="66"/>
    </row>
    <row r="35" spans="19:19" x14ac:dyDescent="0.25">
      <c r="S35" s="66"/>
    </row>
    <row r="36" spans="19:19" x14ac:dyDescent="0.25">
      <c r="S36" s="66"/>
    </row>
    <row r="37" spans="19:19" x14ac:dyDescent="0.25">
      <c r="S37" s="66"/>
    </row>
    <row r="38" spans="19:19" x14ac:dyDescent="0.25">
      <c r="S38" s="66"/>
    </row>
  </sheetData>
  <mergeCells count="3">
    <mergeCell ref="O3:R3"/>
    <mergeCell ref="A2:B2"/>
    <mergeCell ref="O2:R2"/>
  </mergeCells>
  <pageMargins left="0" right="0" top="0" bottom="0" header="0" footer="0"/>
  <pageSetup paperSize="9" scale="8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1"/>
  <sheetViews>
    <sheetView workbookViewId="0">
      <selection activeCell="A4" sqref="A4:A11"/>
    </sheetView>
  </sheetViews>
  <sheetFormatPr defaultRowHeight="15" x14ac:dyDescent="0.25"/>
  <cols>
    <col min="1" max="1" width="11" customWidth="1"/>
    <col min="2" max="2" width="33.7109375" customWidth="1"/>
    <col min="3" max="8" width="6.42578125" customWidth="1"/>
    <col min="9" max="9" width="8.5703125" customWidth="1"/>
    <col min="10" max="13" width="6.140625" customWidth="1"/>
    <col min="14" max="14" width="7.42578125" customWidth="1"/>
    <col min="15" max="15" width="6.85546875" customWidth="1"/>
    <col min="16" max="16" width="5.7109375" customWidth="1"/>
    <col min="17" max="17" width="5.5703125" customWidth="1"/>
    <col min="18" max="18" width="5.85546875" customWidth="1"/>
    <col min="19" max="19" width="16.140625" customWidth="1"/>
  </cols>
  <sheetData>
    <row r="2" spans="1:19" ht="25.5" customHeight="1" x14ac:dyDescent="0.25">
      <c r="A2" s="183" t="s">
        <v>327</v>
      </c>
      <c r="B2" s="183"/>
      <c r="C2" s="59" t="s">
        <v>9</v>
      </c>
      <c r="D2" s="59"/>
      <c r="E2" s="59"/>
      <c r="F2" s="59"/>
      <c r="G2" s="59"/>
      <c r="H2" s="59"/>
      <c r="I2" s="59"/>
      <c r="J2" s="60" t="s">
        <v>5</v>
      </c>
      <c r="K2" s="60"/>
      <c r="L2" s="60"/>
      <c r="M2" s="60"/>
      <c r="N2" s="60"/>
      <c r="O2" s="188"/>
      <c r="P2" s="188"/>
      <c r="Q2" s="188"/>
      <c r="R2" s="188"/>
      <c r="S2" s="61"/>
    </row>
    <row r="3" spans="1:19" ht="60.75" x14ac:dyDescent="0.25">
      <c r="A3" s="177" t="s">
        <v>332</v>
      </c>
      <c r="B3" s="62" t="s">
        <v>240</v>
      </c>
      <c r="C3" s="63" t="s">
        <v>0</v>
      </c>
      <c r="D3" s="63" t="s">
        <v>1</v>
      </c>
      <c r="E3" s="63" t="s">
        <v>2</v>
      </c>
      <c r="F3" s="63" t="s">
        <v>3</v>
      </c>
      <c r="G3" s="63" t="s">
        <v>4</v>
      </c>
      <c r="H3" s="63" t="s">
        <v>23</v>
      </c>
      <c r="I3" s="64" t="s">
        <v>10</v>
      </c>
      <c r="J3" s="65" t="s">
        <v>6</v>
      </c>
      <c r="K3" s="65" t="s">
        <v>7</v>
      </c>
      <c r="L3" s="65" t="s">
        <v>8</v>
      </c>
      <c r="M3" s="65" t="s">
        <v>14</v>
      </c>
      <c r="N3" s="64" t="s">
        <v>11</v>
      </c>
      <c r="O3" s="184" t="s">
        <v>18</v>
      </c>
      <c r="P3" s="184"/>
      <c r="Q3" s="184"/>
      <c r="R3" s="184"/>
      <c r="S3" s="66" t="s">
        <v>287</v>
      </c>
    </row>
    <row r="4" spans="1:19" ht="27" x14ac:dyDescent="0.25">
      <c r="A4" s="73" t="s">
        <v>329</v>
      </c>
      <c r="B4" s="110" t="s">
        <v>250</v>
      </c>
      <c r="C4" s="89">
        <v>3</v>
      </c>
      <c r="D4" s="89">
        <v>5</v>
      </c>
      <c r="E4" s="89">
        <v>3</v>
      </c>
      <c r="F4" s="89">
        <v>5</v>
      </c>
      <c r="G4" s="89">
        <v>1</v>
      </c>
      <c r="H4" s="89">
        <v>5</v>
      </c>
      <c r="I4" s="68">
        <f t="shared" ref="I4:I11" si="0">SUM(C4:H4)/6</f>
        <v>3.6666666666666665</v>
      </c>
      <c r="J4" s="89">
        <v>3</v>
      </c>
      <c r="K4" s="89">
        <v>1</v>
      </c>
      <c r="L4" s="89">
        <v>2</v>
      </c>
      <c r="M4" s="89">
        <v>5</v>
      </c>
      <c r="N4" s="68">
        <f t="shared" ref="N4:N11" si="1">SUM(J4:M4)/4</f>
        <v>2.75</v>
      </c>
      <c r="O4" s="69">
        <f t="shared" ref="O4:O11" si="2">I4*N4</f>
        <v>10.083333333333332</v>
      </c>
      <c r="P4" s="101" t="str">
        <f t="shared" ref="P4:P11" si="3">IF(O4&lt;3, "basso","0")</f>
        <v>0</v>
      </c>
      <c r="Q4" s="102" t="str">
        <f t="shared" ref="Q4:Q10" si="4">IF(AND(O4&gt;3, O4&lt;6),"medio", "0")</f>
        <v>0</v>
      </c>
      <c r="R4" s="103" t="str">
        <f t="shared" ref="R4:R11" si="5">IF(O4&gt;6, "ALTO","0")</f>
        <v>ALTO</v>
      </c>
      <c r="S4" s="66" t="s">
        <v>294</v>
      </c>
    </row>
    <row r="5" spans="1:19" ht="27" x14ac:dyDescent="0.25">
      <c r="A5" s="73" t="s">
        <v>329</v>
      </c>
      <c r="B5" s="110" t="s">
        <v>221</v>
      </c>
      <c r="C5" s="89">
        <v>3</v>
      </c>
      <c r="D5" s="89">
        <v>5</v>
      </c>
      <c r="E5" s="89">
        <v>3</v>
      </c>
      <c r="F5" s="89">
        <v>5</v>
      </c>
      <c r="G5" s="89">
        <v>1</v>
      </c>
      <c r="H5" s="89">
        <v>5</v>
      </c>
      <c r="I5" s="68">
        <f t="shared" si="0"/>
        <v>3.6666666666666665</v>
      </c>
      <c r="J5" s="89">
        <v>3</v>
      </c>
      <c r="K5" s="89">
        <v>1</v>
      </c>
      <c r="L5" s="89">
        <v>2</v>
      </c>
      <c r="M5" s="89">
        <v>5</v>
      </c>
      <c r="N5" s="68">
        <f t="shared" si="1"/>
        <v>2.75</v>
      </c>
      <c r="O5" s="69">
        <f t="shared" si="2"/>
        <v>10.083333333333332</v>
      </c>
      <c r="P5" s="101" t="str">
        <f t="shared" si="3"/>
        <v>0</v>
      </c>
      <c r="Q5" s="102" t="str">
        <f t="shared" si="4"/>
        <v>0</v>
      </c>
      <c r="R5" s="103" t="str">
        <f t="shared" si="5"/>
        <v>ALTO</v>
      </c>
      <c r="S5" s="66" t="s">
        <v>294</v>
      </c>
    </row>
    <row r="6" spans="1:19" x14ac:dyDescent="0.25">
      <c r="A6" s="73" t="s">
        <v>329</v>
      </c>
      <c r="B6" s="110" t="s">
        <v>222</v>
      </c>
      <c r="C6" s="89">
        <v>3</v>
      </c>
      <c r="D6" s="89">
        <v>5</v>
      </c>
      <c r="E6" s="89">
        <v>3</v>
      </c>
      <c r="F6" s="89">
        <v>5</v>
      </c>
      <c r="G6" s="89">
        <v>1</v>
      </c>
      <c r="H6" s="89">
        <v>5</v>
      </c>
      <c r="I6" s="68">
        <f t="shared" si="0"/>
        <v>3.6666666666666665</v>
      </c>
      <c r="J6" s="89">
        <v>3</v>
      </c>
      <c r="K6" s="89">
        <v>1</v>
      </c>
      <c r="L6" s="89">
        <v>2</v>
      </c>
      <c r="M6" s="89">
        <v>5</v>
      </c>
      <c r="N6" s="68">
        <f t="shared" si="1"/>
        <v>2.75</v>
      </c>
      <c r="O6" s="69">
        <f t="shared" si="2"/>
        <v>10.083333333333332</v>
      </c>
      <c r="P6" s="101" t="str">
        <f t="shared" si="3"/>
        <v>0</v>
      </c>
      <c r="Q6" s="102" t="str">
        <f t="shared" si="4"/>
        <v>0</v>
      </c>
      <c r="R6" s="103" t="str">
        <f t="shared" si="5"/>
        <v>ALTO</v>
      </c>
      <c r="S6" s="66" t="s">
        <v>294</v>
      </c>
    </row>
    <row r="7" spans="1:19" x14ac:dyDescent="0.25">
      <c r="A7" s="73" t="s">
        <v>329</v>
      </c>
      <c r="B7" s="110" t="s">
        <v>223</v>
      </c>
      <c r="C7" s="89">
        <v>5</v>
      </c>
      <c r="D7" s="89">
        <v>5</v>
      </c>
      <c r="E7" s="89">
        <v>1</v>
      </c>
      <c r="F7" s="89">
        <v>5</v>
      </c>
      <c r="G7" s="89">
        <v>1</v>
      </c>
      <c r="H7" s="89">
        <v>5</v>
      </c>
      <c r="I7" s="68">
        <f t="shared" si="0"/>
        <v>3.6666666666666665</v>
      </c>
      <c r="J7" s="89">
        <v>2</v>
      </c>
      <c r="K7" s="89">
        <v>1</v>
      </c>
      <c r="L7" s="89">
        <v>2</v>
      </c>
      <c r="M7" s="89">
        <v>5</v>
      </c>
      <c r="N7" s="68">
        <f t="shared" si="1"/>
        <v>2.5</v>
      </c>
      <c r="O7" s="69">
        <f t="shared" si="2"/>
        <v>9.1666666666666661</v>
      </c>
      <c r="P7" s="101" t="str">
        <f t="shared" si="3"/>
        <v>0</v>
      </c>
      <c r="Q7" s="102" t="str">
        <f t="shared" si="4"/>
        <v>0</v>
      </c>
      <c r="R7" s="103" t="str">
        <f t="shared" si="5"/>
        <v>ALTO</v>
      </c>
      <c r="S7" s="66" t="s">
        <v>294</v>
      </c>
    </row>
    <row r="8" spans="1:19" x14ac:dyDescent="0.25">
      <c r="A8" s="73" t="s">
        <v>329</v>
      </c>
      <c r="B8" s="110" t="s">
        <v>224</v>
      </c>
      <c r="C8" s="89">
        <v>5</v>
      </c>
      <c r="D8" s="89">
        <v>5</v>
      </c>
      <c r="E8" s="89">
        <v>1</v>
      </c>
      <c r="F8" s="89">
        <v>5</v>
      </c>
      <c r="G8" s="89">
        <v>1</v>
      </c>
      <c r="H8" s="89">
        <v>5</v>
      </c>
      <c r="I8" s="68">
        <f t="shared" si="0"/>
        <v>3.6666666666666665</v>
      </c>
      <c r="J8" s="89">
        <v>2</v>
      </c>
      <c r="K8" s="89">
        <v>1</v>
      </c>
      <c r="L8" s="89">
        <v>2</v>
      </c>
      <c r="M8" s="89">
        <v>5</v>
      </c>
      <c r="N8" s="68">
        <f t="shared" si="1"/>
        <v>2.5</v>
      </c>
      <c r="O8" s="69">
        <f t="shared" si="2"/>
        <v>9.1666666666666661</v>
      </c>
      <c r="P8" s="101" t="str">
        <f t="shared" si="3"/>
        <v>0</v>
      </c>
      <c r="Q8" s="102" t="str">
        <f t="shared" si="4"/>
        <v>0</v>
      </c>
      <c r="R8" s="103" t="str">
        <f t="shared" si="5"/>
        <v>ALTO</v>
      </c>
      <c r="S8" s="66" t="s">
        <v>283</v>
      </c>
    </row>
    <row r="9" spans="1:19" ht="27" x14ac:dyDescent="0.25">
      <c r="A9" s="73" t="s">
        <v>329</v>
      </c>
      <c r="B9" s="111" t="s">
        <v>227</v>
      </c>
      <c r="C9" s="89">
        <v>5</v>
      </c>
      <c r="D9" s="89">
        <v>5</v>
      </c>
      <c r="E9" s="89">
        <v>1</v>
      </c>
      <c r="F9" s="89">
        <v>5</v>
      </c>
      <c r="G9" s="89">
        <v>5</v>
      </c>
      <c r="H9" s="89">
        <v>5</v>
      </c>
      <c r="I9" s="68">
        <f t="shared" si="0"/>
        <v>4.333333333333333</v>
      </c>
      <c r="J9" s="89">
        <v>1</v>
      </c>
      <c r="K9" s="89">
        <v>1</v>
      </c>
      <c r="L9" s="89">
        <v>2</v>
      </c>
      <c r="M9" s="89">
        <v>5</v>
      </c>
      <c r="N9" s="68">
        <f t="shared" si="1"/>
        <v>2.25</v>
      </c>
      <c r="O9" s="69">
        <f t="shared" si="2"/>
        <v>9.75</v>
      </c>
      <c r="P9" s="101" t="str">
        <f t="shared" si="3"/>
        <v>0</v>
      </c>
      <c r="Q9" s="102" t="str">
        <f t="shared" si="4"/>
        <v>0</v>
      </c>
      <c r="R9" s="103" t="str">
        <f t="shared" si="5"/>
        <v>ALTO</v>
      </c>
      <c r="S9" s="66" t="s">
        <v>283</v>
      </c>
    </row>
    <row r="10" spans="1:19" ht="27" x14ac:dyDescent="0.25">
      <c r="A10" s="73" t="s">
        <v>329</v>
      </c>
      <c r="B10" s="110" t="s">
        <v>228</v>
      </c>
      <c r="C10" s="89">
        <v>3</v>
      </c>
      <c r="D10" s="89">
        <v>5</v>
      </c>
      <c r="E10" s="89">
        <v>1</v>
      </c>
      <c r="F10" s="89">
        <v>5</v>
      </c>
      <c r="G10" s="89">
        <v>1</v>
      </c>
      <c r="H10" s="89">
        <v>5</v>
      </c>
      <c r="I10" s="68">
        <f t="shared" si="0"/>
        <v>3.3333333333333335</v>
      </c>
      <c r="J10" s="89">
        <v>1</v>
      </c>
      <c r="K10" s="89">
        <v>1</v>
      </c>
      <c r="L10" s="89">
        <v>2</v>
      </c>
      <c r="M10" s="89">
        <v>4</v>
      </c>
      <c r="N10" s="68">
        <f t="shared" si="1"/>
        <v>2</v>
      </c>
      <c r="O10" s="69">
        <f t="shared" si="2"/>
        <v>6.666666666666667</v>
      </c>
      <c r="P10" s="101" t="str">
        <f t="shared" si="3"/>
        <v>0</v>
      </c>
      <c r="Q10" s="102" t="str">
        <f t="shared" si="4"/>
        <v>0</v>
      </c>
      <c r="R10" s="103" t="str">
        <f t="shared" si="5"/>
        <v>ALTO</v>
      </c>
      <c r="S10" s="66" t="s">
        <v>283</v>
      </c>
    </row>
    <row r="11" spans="1:19" ht="27" x14ac:dyDescent="0.25">
      <c r="A11" s="73" t="s">
        <v>329</v>
      </c>
      <c r="B11" s="110" t="s">
        <v>230</v>
      </c>
      <c r="C11" s="89">
        <v>2</v>
      </c>
      <c r="D11" s="89">
        <v>2</v>
      </c>
      <c r="E11" s="89">
        <v>1</v>
      </c>
      <c r="F11" s="89">
        <v>5</v>
      </c>
      <c r="G11" s="89">
        <v>5</v>
      </c>
      <c r="H11" s="89">
        <v>3</v>
      </c>
      <c r="I11" s="68">
        <f t="shared" si="0"/>
        <v>3</v>
      </c>
      <c r="J11" s="89">
        <v>1</v>
      </c>
      <c r="K11" s="89">
        <v>1</v>
      </c>
      <c r="L11" s="89">
        <v>2</v>
      </c>
      <c r="M11" s="89">
        <v>4</v>
      </c>
      <c r="N11" s="68">
        <f t="shared" si="1"/>
        <v>2</v>
      </c>
      <c r="O11" s="69">
        <f t="shared" si="2"/>
        <v>6</v>
      </c>
      <c r="P11" s="101" t="str">
        <f t="shared" si="3"/>
        <v>0</v>
      </c>
      <c r="Q11" s="102" t="str">
        <f>IF(AND(O11&gt;3, O11&lt;=6),"medio", "0")</f>
        <v>medio</v>
      </c>
      <c r="R11" s="103" t="str">
        <f t="shared" si="5"/>
        <v>0</v>
      </c>
      <c r="S11" s="66" t="s">
        <v>283</v>
      </c>
    </row>
  </sheetData>
  <mergeCells count="3">
    <mergeCell ref="O3:R3"/>
    <mergeCell ref="A2:B2"/>
    <mergeCell ref="O2:R2"/>
  </mergeCells>
  <pageMargins left="0" right="0" top="0" bottom="0" header="0" footer="0"/>
  <pageSetup paperSize="9" scale="8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1"/>
  <sheetViews>
    <sheetView workbookViewId="0">
      <selection activeCell="A4" sqref="A4"/>
    </sheetView>
  </sheetViews>
  <sheetFormatPr defaultRowHeight="15" x14ac:dyDescent="0.25"/>
  <cols>
    <col min="1" max="1" width="11" customWidth="1"/>
    <col min="2" max="2" width="33.7109375" customWidth="1"/>
    <col min="3" max="8" width="6.42578125" customWidth="1"/>
    <col min="9" max="9" width="8.5703125" customWidth="1"/>
    <col min="10" max="13" width="6.140625" customWidth="1"/>
    <col min="14" max="14" width="7.42578125" customWidth="1"/>
    <col min="15" max="15" width="6.85546875" customWidth="1"/>
    <col min="16" max="16" width="5.7109375" customWidth="1"/>
    <col min="17" max="17" width="5.5703125" customWidth="1"/>
    <col min="18" max="18" width="5.85546875" customWidth="1"/>
    <col min="19" max="19" width="16.140625" customWidth="1"/>
  </cols>
  <sheetData>
    <row r="2" spans="1:19" ht="25.5" customHeight="1" x14ac:dyDescent="0.25">
      <c r="A2" s="183" t="s">
        <v>331</v>
      </c>
      <c r="B2" s="183"/>
      <c r="C2" s="59" t="s">
        <v>9</v>
      </c>
      <c r="D2" s="59"/>
      <c r="E2" s="59"/>
      <c r="F2" s="59"/>
      <c r="G2" s="59"/>
      <c r="H2" s="59"/>
      <c r="I2" s="59"/>
      <c r="J2" s="60" t="s">
        <v>5</v>
      </c>
      <c r="K2" s="60"/>
      <c r="L2" s="60"/>
      <c r="M2" s="60"/>
      <c r="N2" s="60"/>
      <c r="O2" s="188"/>
      <c r="P2" s="188"/>
      <c r="Q2" s="188"/>
      <c r="R2" s="188"/>
      <c r="S2" s="61"/>
    </row>
    <row r="3" spans="1:19" ht="60.75" x14ac:dyDescent="0.25">
      <c r="A3" s="177" t="s">
        <v>332</v>
      </c>
      <c r="B3" s="62" t="s">
        <v>240</v>
      </c>
      <c r="C3" s="63" t="s">
        <v>0</v>
      </c>
      <c r="D3" s="63" t="s">
        <v>1</v>
      </c>
      <c r="E3" s="63" t="s">
        <v>2</v>
      </c>
      <c r="F3" s="63" t="s">
        <v>3</v>
      </c>
      <c r="G3" s="63" t="s">
        <v>4</v>
      </c>
      <c r="H3" s="63" t="s">
        <v>23</v>
      </c>
      <c r="I3" s="64" t="s">
        <v>10</v>
      </c>
      <c r="J3" s="65" t="s">
        <v>6</v>
      </c>
      <c r="K3" s="65" t="s">
        <v>7</v>
      </c>
      <c r="L3" s="65" t="s">
        <v>8</v>
      </c>
      <c r="M3" s="65" t="s">
        <v>14</v>
      </c>
      <c r="N3" s="64" t="s">
        <v>11</v>
      </c>
      <c r="O3" s="184" t="s">
        <v>18</v>
      </c>
      <c r="P3" s="184"/>
      <c r="Q3" s="184"/>
      <c r="R3" s="184"/>
      <c r="S3" s="66" t="s">
        <v>287</v>
      </c>
    </row>
    <row r="4" spans="1:19" ht="27" x14ac:dyDescent="0.25">
      <c r="A4" s="73" t="s">
        <v>329</v>
      </c>
      <c r="B4" s="115" t="s">
        <v>221</v>
      </c>
      <c r="C4" s="89">
        <v>3</v>
      </c>
      <c r="D4" s="89">
        <v>5</v>
      </c>
      <c r="E4" s="89">
        <v>3</v>
      </c>
      <c r="F4" s="89">
        <v>5</v>
      </c>
      <c r="G4" s="89">
        <v>1</v>
      </c>
      <c r="H4" s="89">
        <v>5</v>
      </c>
      <c r="I4" s="68">
        <f t="shared" ref="I4:I11" si="0">SUM(C4:H4)/6</f>
        <v>3.6666666666666665</v>
      </c>
      <c r="J4" s="89">
        <v>3</v>
      </c>
      <c r="K4" s="89">
        <v>1</v>
      </c>
      <c r="L4" s="89">
        <v>2</v>
      </c>
      <c r="M4" s="89">
        <v>5</v>
      </c>
      <c r="N4" s="68">
        <f t="shared" ref="N4:N11" si="1">SUM(J4:M4)/4</f>
        <v>2.75</v>
      </c>
      <c r="O4" s="69">
        <f t="shared" ref="O4:O11" si="2">I4*N4</f>
        <v>10.083333333333332</v>
      </c>
      <c r="P4" s="101" t="str">
        <f t="shared" ref="P4:P11" si="3">IF(O4&lt;3, "basso","0")</f>
        <v>0</v>
      </c>
      <c r="Q4" s="102" t="str">
        <f t="shared" ref="Q4:Q10" si="4">IF(AND(O4&gt;3, O4&lt;6),"medio", "0")</f>
        <v>0</v>
      </c>
      <c r="R4" s="103" t="str">
        <f t="shared" ref="R4:R11" si="5">IF(O4&gt;6, "ALTO","0")</f>
        <v>ALTO</v>
      </c>
      <c r="S4" s="66" t="s">
        <v>294</v>
      </c>
    </row>
    <row r="5" spans="1:19" x14ac:dyDescent="0.25">
      <c r="A5" s="73" t="s">
        <v>329</v>
      </c>
      <c r="B5" s="115" t="s">
        <v>222</v>
      </c>
      <c r="C5" s="89">
        <v>3</v>
      </c>
      <c r="D5" s="89">
        <v>5</v>
      </c>
      <c r="E5" s="89">
        <v>3</v>
      </c>
      <c r="F5" s="89">
        <v>5</v>
      </c>
      <c r="G5" s="89">
        <v>1</v>
      </c>
      <c r="H5" s="89">
        <v>5</v>
      </c>
      <c r="I5" s="68">
        <f t="shared" si="0"/>
        <v>3.6666666666666665</v>
      </c>
      <c r="J5" s="89">
        <v>3</v>
      </c>
      <c r="K5" s="89">
        <v>1</v>
      </c>
      <c r="L5" s="89">
        <v>2</v>
      </c>
      <c r="M5" s="89">
        <v>5</v>
      </c>
      <c r="N5" s="68">
        <f t="shared" si="1"/>
        <v>2.75</v>
      </c>
      <c r="O5" s="69">
        <f t="shared" si="2"/>
        <v>10.083333333333332</v>
      </c>
      <c r="P5" s="101" t="str">
        <f t="shared" si="3"/>
        <v>0</v>
      </c>
      <c r="Q5" s="102" t="str">
        <f t="shared" si="4"/>
        <v>0</v>
      </c>
      <c r="R5" s="103" t="str">
        <f t="shared" si="5"/>
        <v>ALTO</v>
      </c>
      <c r="S5" s="66" t="s">
        <v>294</v>
      </c>
    </row>
    <row r="6" spans="1:19" x14ac:dyDescent="0.25">
      <c r="A6" s="73" t="s">
        <v>329</v>
      </c>
      <c r="B6" s="110" t="s">
        <v>223</v>
      </c>
      <c r="C6" s="89">
        <v>5</v>
      </c>
      <c r="D6" s="89">
        <v>5</v>
      </c>
      <c r="E6" s="89">
        <v>1</v>
      </c>
      <c r="F6" s="89">
        <v>5</v>
      </c>
      <c r="G6" s="89">
        <v>1</v>
      </c>
      <c r="H6" s="89">
        <v>5</v>
      </c>
      <c r="I6" s="68">
        <f t="shared" ref="I6" si="6">SUM(C6:H6)/6</f>
        <v>3.6666666666666665</v>
      </c>
      <c r="J6" s="89">
        <v>2</v>
      </c>
      <c r="K6" s="89">
        <v>1</v>
      </c>
      <c r="L6" s="89">
        <v>2</v>
      </c>
      <c r="M6" s="89">
        <v>5</v>
      </c>
      <c r="N6" s="68">
        <f t="shared" ref="N6" si="7">SUM(J6:M6)/4</f>
        <v>2.5</v>
      </c>
      <c r="O6" s="69">
        <f t="shared" si="2"/>
        <v>9.1666666666666661</v>
      </c>
      <c r="P6" s="101" t="str">
        <f t="shared" si="3"/>
        <v>0</v>
      </c>
      <c r="Q6" s="102" t="str">
        <f t="shared" si="4"/>
        <v>0</v>
      </c>
      <c r="R6" s="103" t="str">
        <f t="shared" si="5"/>
        <v>ALTO</v>
      </c>
      <c r="S6" s="66" t="s">
        <v>294</v>
      </c>
    </row>
    <row r="7" spans="1:19" ht="27" x14ac:dyDescent="0.25">
      <c r="A7" s="73" t="s">
        <v>329</v>
      </c>
      <c r="B7" s="111" t="s">
        <v>225</v>
      </c>
      <c r="C7" s="89">
        <v>5</v>
      </c>
      <c r="D7" s="89">
        <v>5</v>
      </c>
      <c r="E7" s="89">
        <v>1</v>
      </c>
      <c r="F7" s="89">
        <v>5</v>
      </c>
      <c r="G7" s="89">
        <v>5</v>
      </c>
      <c r="H7" s="89">
        <v>5</v>
      </c>
      <c r="I7" s="68">
        <f t="shared" si="0"/>
        <v>4.333333333333333</v>
      </c>
      <c r="J7" s="89">
        <v>1</v>
      </c>
      <c r="K7" s="89">
        <v>1</v>
      </c>
      <c r="L7" s="89">
        <v>1</v>
      </c>
      <c r="M7" s="89">
        <v>4</v>
      </c>
      <c r="N7" s="68">
        <f t="shared" si="1"/>
        <v>1.75</v>
      </c>
      <c r="O7" s="69">
        <f t="shared" si="2"/>
        <v>7.583333333333333</v>
      </c>
      <c r="P7" s="101" t="str">
        <f t="shared" si="3"/>
        <v>0</v>
      </c>
      <c r="Q7" s="102" t="str">
        <f t="shared" si="4"/>
        <v>0</v>
      </c>
      <c r="R7" s="103" t="str">
        <f t="shared" si="5"/>
        <v>ALTO</v>
      </c>
      <c r="S7" s="66" t="s">
        <v>294</v>
      </c>
    </row>
    <row r="8" spans="1:19" ht="27" x14ac:dyDescent="0.25">
      <c r="A8" s="73" t="s">
        <v>329</v>
      </c>
      <c r="B8" s="111" t="s">
        <v>226</v>
      </c>
      <c r="C8" s="89">
        <v>5</v>
      </c>
      <c r="D8" s="89">
        <v>5</v>
      </c>
      <c r="E8" s="89">
        <v>1</v>
      </c>
      <c r="F8" s="89">
        <v>5</v>
      </c>
      <c r="G8" s="89">
        <v>5</v>
      </c>
      <c r="H8" s="89">
        <v>5</v>
      </c>
      <c r="I8" s="68">
        <f t="shared" si="0"/>
        <v>4.333333333333333</v>
      </c>
      <c r="J8" s="89">
        <v>1</v>
      </c>
      <c r="K8" s="89">
        <v>1</v>
      </c>
      <c r="L8" s="89">
        <v>1</v>
      </c>
      <c r="M8" s="89">
        <v>4</v>
      </c>
      <c r="N8" s="68">
        <f t="shared" si="1"/>
        <v>1.75</v>
      </c>
      <c r="O8" s="69">
        <f t="shared" si="2"/>
        <v>7.583333333333333</v>
      </c>
      <c r="P8" s="101" t="str">
        <f t="shared" si="3"/>
        <v>0</v>
      </c>
      <c r="Q8" s="102" t="str">
        <f t="shared" si="4"/>
        <v>0</v>
      </c>
      <c r="R8" s="103" t="str">
        <f t="shared" si="5"/>
        <v>ALTO</v>
      </c>
      <c r="S8" s="66" t="s">
        <v>283</v>
      </c>
    </row>
    <row r="9" spans="1:19" ht="27" x14ac:dyDescent="0.25">
      <c r="A9" s="73" t="s">
        <v>329</v>
      </c>
      <c r="B9" s="111" t="s">
        <v>227</v>
      </c>
      <c r="C9" s="89">
        <v>5</v>
      </c>
      <c r="D9" s="89">
        <v>5</v>
      </c>
      <c r="E9" s="89">
        <v>1</v>
      </c>
      <c r="F9" s="89">
        <v>5</v>
      </c>
      <c r="G9" s="89">
        <v>5</v>
      </c>
      <c r="H9" s="89">
        <v>5</v>
      </c>
      <c r="I9" s="68">
        <f t="shared" si="0"/>
        <v>4.333333333333333</v>
      </c>
      <c r="J9" s="89">
        <v>1</v>
      </c>
      <c r="K9" s="89">
        <v>1</v>
      </c>
      <c r="L9" s="89">
        <v>2</v>
      </c>
      <c r="M9" s="89">
        <v>5</v>
      </c>
      <c r="N9" s="68">
        <f t="shared" si="1"/>
        <v>2.25</v>
      </c>
      <c r="O9" s="69">
        <f t="shared" si="2"/>
        <v>9.75</v>
      </c>
      <c r="P9" s="101" t="str">
        <f t="shared" si="3"/>
        <v>0</v>
      </c>
      <c r="Q9" s="102" t="str">
        <f t="shared" si="4"/>
        <v>0</v>
      </c>
      <c r="R9" s="103" t="str">
        <f t="shared" si="5"/>
        <v>ALTO</v>
      </c>
      <c r="S9" s="66" t="s">
        <v>283</v>
      </c>
    </row>
    <row r="10" spans="1:19" ht="27" x14ac:dyDescent="0.25">
      <c r="A10" s="73" t="s">
        <v>329</v>
      </c>
      <c r="B10" s="115" t="s">
        <v>228</v>
      </c>
      <c r="C10" s="89">
        <v>3</v>
      </c>
      <c r="D10" s="89">
        <v>5</v>
      </c>
      <c r="E10" s="89">
        <v>1</v>
      </c>
      <c r="F10" s="89">
        <v>5</v>
      </c>
      <c r="G10" s="89">
        <v>1</v>
      </c>
      <c r="H10" s="89">
        <v>5</v>
      </c>
      <c r="I10" s="68">
        <f t="shared" si="0"/>
        <v>3.3333333333333335</v>
      </c>
      <c r="J10" s="89">
        <v>1</v>
      </c>
      <c r="K10" s="89">
        <v>1</v>
      </c>
      <c r="L10" s="89">
        <v>2</v>
      </c>
      <c r="M10" s="89">
        <v>4</v>
      </c>
      <c r="N10" s="68">
        <f t="shared" si="1"/>
        <v>2</v>
      </c>
      <c r="O10" s="69">
        <f t="shared" si="2"/>
        <v>6.666666666666667</v>
      </c>
      <c r="P10" s="101" t="str">
        <f t="shared" si="3"/>
        <v>0</v>
      </c>
      <c r="Q10" s="102" t="str">
        <f t="shared" si="4"/>
        <v>0</v>
      </c>
      <c r="R10" s="103" t="str">
        <f t="shared" si="5"/>
        <v>ALTO</v>
      </c>
      <c r="S10" s="66" t="s">
        <v>283</v>
      </c>
    </row>
    <row r="11" spans="1:19" ht="27" x14ac:dyDescent="0.25">
      <c r="A11" s="73" t="s">
        <v>329</v>
      </c>
      <c r="B11" s="115" t="s">
        <v>230</v>
      </c>
      <c r="C11" s="89">
        <v>2</v>
      </c>
      <c r="D11" s="89">
        <v>2</v>
      </c>
      <c r="E11" s="89">
        <v>1</v>
      </c>
      <c r="F11" s="89">
        <v>5</v>
      </c>
      <c r="G11" s="89">
        <v>5</v>
      </c>
      <c r="H11" s="89">
        <v>3</v>
      </c>
      <c r="I11" s="68">
        <f t="shared" si="0"/>
        <v>3</v>
      </c>
      <c r="J11" s="89">
        <v>1</v>
      </c>
      <c r="K11" s="89">
        <v>1</v>
      </c>
      <c r="L11" s="89">
        <v>2</v>
      </c>
      <c r="M11" s="89">
        <v>4</v>
      </c>
      <c r="N11" s="68">
        <f t="shared" si="1"/>
        <v>2</v>
      </c>
      <c r="O11" s="69">
        <f t="shared" si="2"/>
        <v>6</v>
      </c>
      <c r="P11" s="101" t="str">
        <f t="shared" si="3"/>
        <v>0</v>
      </c>
      <c r="Q11" s="102" t="str">
        <f>IF(AND(O11&gt;3, O11&lt;=6),"medio", "0")</f>
        <v>medio</v>
      </c>
      <c r="R11" s="103" t="str">
        <f t="shared" si="5"/>
        <v>0</v>
      </c>
      <c r="S11" s="66" t="s">
        <v>283</v>
      </c>
    </row>
  </sheetData>
  <mergeCells count="3">
    <mergeCell ref="A2:B2"/>
    <mergeCell ref="O3:R3"/>
    <mergeCell ref="O2:R2"/>
  </mergeCells>
  <printOptions horizontalCentered="1"/>
  <pageMargins left="0" right="0" top="0" bottom="0" header="0" footer="0"/>
  <pageSetup paperSize="9" scale="87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8"/>
  <sheetViews>
    <sheetView zoomScaleNormal="100" workbookViewId="0">
      <selection activeCell="D19" sqref="D19"/>
    </sheetView>
  </sheetViews>
  <sheetFormatPr defaultColWidth="8.7109375" defaultRowHeight="15" x14ac:dyDescent="0.25"/>
  <cols>
    <col min="1" max="1" width="10.28515625" style="32" bestFit="1" customWidth="1"/>
    <col min="2" max="2" width="28.85546875" style="19" customWidth="1"/>
    <col min="3" max="3" width="7.85546875" style="19" customWidth="1"/>
    <col min="4" max="4" width="7.140625" style="19" customWidth="1"/>
    <col min="5" max="5" width="8" style="19" customWidth="1"/>
    <col min="6" max="6" width="7.7109375" style="19" customWidth="1"/>
    <col min="7" max="7" width="8" style="19" customWidth="1"/>
    <col min="8" max="8" width="8.28515625" style="19" customWidth="1"/>
    <col min="9" max="9" width="8.7109375" style="19"/>
    <col min="10" max="10" width="10" style="19" customWidth="1"/>
    <col min="11" max="11" width="10.5703125" style="19" customWidth="1"/>
    <col min="12" max="12" width="11.42578125" style="19" customWidth="1"/>
    <col min="13" max="13" width="12.140625" style="19" customWidth="1"/>
    <col min="14" max="14" width="11.5703125" style="19" customWidth="1"/>
    <col min="15" max="18" width="6.42578125" style="19" customWidth="1"/>
    <col min="19" max="19" width="13.85546875" customWidth="1"/>
    <col min="20" max="16384" width="8.7109375" style="19"/>
  </cols>
  <sheetData>
    <row r="2" spans="1:19" ht="35.25" customHeight="1" x14ac:dyDescent="0.25">
      <c r="A2" s="183" t="s">
        <v>340</v>
      </c>
      <c r="B2" s="183"/>
      <c r="C2" s="112" t="s">
        <v>9</v>
      </c>
      <c r="D2" s="112"/>
      <c r="E2" s="112"/>
      <c r="F2" s="112"/>
      <c r="G2" s="112"/>
      <c r="H2" s="112"/>
      <c r="I2" s="112"/>
      <c r="J2" s="113" t="s">
        <v>5</v>
      </c>
      <c r="K2" s="113"/>
      <c r="L2" s="113"/>
      <c r="M2" s="113"/>
      <c r="N2" s="113"/>
      <c r="O2" s="198"/>
      <c r="P2" s="198"/>
      <c r="Q2" s="198"/>
      <c r="R2" s="198"/>
      <c r="S2" s="61"/>
    </row>
    <row r="3" spans="1:19" ht="48" x14ac:dyDescent="0.2">
      <c r="A3" s="177" t="s">
        <v>332</v>
      </c>
      <c r="B3" s="62" t="s">
        <v>240</v>
      </c>
      <c r="C3" s="63" t="s">
        <v>0</v>
      </c>
      <c r="D3" s="63" t="s">
        <v>1</v>
      </c>
      <c r="E3" s="63" t="s">
        <v>2</v>
      </c>
      <c r="F3" s="63" t="s">
        <v>3</v>
      </c>
      <c r="G3" s="63" t="s">
        <v>4</v>
      </c>
      <c r="H3" s="63" t="s">
        <v>23</v>
      </c>
      <c r="I3" s="64" t="s">
        <v>10</v>
      </c>
      <c r="J3" s="65" t="s">
        <v>6</v>
      </c>
      <c r="K3" s="65" t="s">
        <v>7</v>
      </c>
      <c r="L3" s="65" t="s">
        <v>8</v>
      </c>
      <c r="M3" s="65" t="s">
        <v>14</v>
      </c>
      <c r="N3" s="64" t="s">
        <v>11</v>
      </c>
      <c r="O3" s="181" t="s">
        <v>18</v>
      </c>
      <c r="P3" s="181"/>
      <c r="Q3" s="181"/>
      <c r="R3" s="181"/>
      <c r="S3" s="66" t="s">
        <v>287</v>
      </c>
    </row>
    <row r="4" spans="1:19" ht="148.5" x14ac:dyDescent="0.2">
      <c r="A4" s="73" t="s">
        <v>329</v>
      </c>
      <c r="B4" s="114" t="s">
        <v>341</v>
      </c>
      <c r="C4" s="83">
        <v>4</v>
      </c>
      <c r="D4" s="83">
        <v>5</v>
      </c>
      <c r="E4" s="83">
        <v>3</v>
      </c>
      <c r="F4" s="83">
        <v>3</v>
      </c>
      <c r="G4" s="83">
        <v>1</v>
      </c>
      <c r="H4" s="83">
        <v>5</v>
      </c>
      <c r="I4" s="80">
        <f t="shared" ref="I4:I18" si="0">SUM(C4:H4)/6</f>
        <v>3.5</v>
      </c>
      <c r="J4" s="83">
        <v>1</v>
      </c>
      <c r="K4" s="83">
        <v>1</v>
      </c>
      <c r="L4" s="83">
        <v>1</v>
      </c>
      <c r="M4" s="83">
        <v>4</v>
      </c>
      <c r="N4" s="80">
        <f t="shared" ref="N4" si="1">SUM(J4:M4)/4</f>
        <v>1.75</v>
      </c>
      <c r="O4" s="84">
        <f t="shared" ref="O4:O18" si="2">I4*N4</f>
        <v>6.125</v>
      </c>
      <c r="P4" s="85" t="str">
        <f t="shared" ref="P4:P18" si="3">IF(O4&lt;3, "basso","0")</f>
        <v>0</v>
      </c>
      <c r="Q4" s="86" t="str">
        <f t="shared" ref="Q4:Q18" si="4">IF(AND(O4&gt;3, O4&lt;6),"medio", "0")</f>
        <v>0</v>
      </c>
      <c r="R4" s="87" t="str">
        <f t="shared" ref="R4:R18" si="5">IF(O4&gt;6, "ALTO","0")</f>
        <v>ALTO</v>
      </c>
      <c r="S4" s="66" t="s">
        <v>284</v>
      </c>
    </row>
    <row r="5" spans="1:19" ht="81" x14ac:dyDescent="0.2">
      <c r="A5" s="73" t="s">
        <v>329</v>
      </c>
      <c r="B5" s="114" t="s">
        <v>192</v>
      </c>
      <c r="C5" s="83">
        <v>4</v>
      </c>
      <c r="D5" s="83">
        <v>5</v>
      </c>
      <c r="E5" s="83">
        <v>1</v>
      </c>
      <c r="F5" s="83">
        <v>5</v>
      </c>
      <c r="G5" s="83">
        <v>5</v>
      </c>
      <c r="H5" s="83">
        <v>5</v>
      </c>
      <c r="I5" s="80">
        <f t="shared" si="0"/>
        <v>4.166666666666667</v>
      </c>
      <c r="J5" s="83">
        <v>1</v>
      </c>
      <c r="K5" s="83">
        <v>1</v>
      </c>
      <c r="L5" s="83">
        <v>1</v>
      </c>
      <c r="M5" s="83">
        <v>5</v>
      </c>
      <c r="N5" s="80">
        <f>SUM(J5:M5)/4</f>
        <v>2</v>
      </c>
      <c r="O5" s="84">
        <f t="shared" si="2"/>
        <v>8.3333333333333339</v>
      </c>
      <c r="P5" s="85" t="str">
        <f t="shared" si="3"/>
        <v>0</v>
      </c>
      <c r="Q5" s="86" t="str">
        <f t="shared" si="4"/>
        <v>0</v>
      </c>
      <c r="R5" s="87" t="str">
        <f t="shared" si="5"/>
        <v>ALTO</v>
      </c>
      <c r="S5" s="66" t="s">
        <v>283</v>
      </c>
    </row>
    <row r="6" spans="1:19" ht="108" x14ac:dyDescent="0.2">
      <c r="A6" s="73" t="s">
        <v>329</v>
      </c>
      <c r="B6" s="114" t="s">
        <v>342</v>
      </c>
      <c r="C6" s="83">
        <v>4</v>
      </c>
      <c r="D6" s="83">
        <v>5</v>
      </c>
      <c r="E6" s="83">
        <v>3</v>
      </c>
      <c r="F6" s="83">
        <v>3</v>
      </c>
      <c r="G6" s="83">
        <v>1</v>
      </c>
      <c r="H6" s="83">
        <v>5</v>
      </c>
      <c r="I6" s="80">
        <f t="shared" si="0"/>
        <v>3.5</v>
      </c>
      <c r="J6" s="83">
        <v>1</v>
      </c>
      <c r="K6" s="83">
        <v>1</v>
      </c>
      <c r="L6" s="83">
        <v>1</v>
      </c>
      <c r="M6" s="83">
        <v>4</v>
      </c>
      <c r="N6" s="80">
        <f t="shared" ref="N6:N7" si="6">SUM(J6:M6)/4</f>
        <v>1.75</v>
      </c>
      <c r="O6" s="84">
        <f t="shared" si="2"/>
        <v>6.125</v>
      </c>
      <c r="P6" s="85" t="str">
        <f t="shared" si="3"/>
        <v>0</v>
      </c>
      <c r="Q6" s="86" t="str">
        <f t="shared" si="4"/>
        <v>0</v>
      </c>
      <c r="R6" s="87" t="str">
        <f t="shared" si="5"/>
        <v>ALTO</v>
      </c>
      <c r="S6" s="66" t="s">
        <v>284</v>
      </c>
    </row>
    <row r="7" spans="1:19" ht="67.5" x14ac:dyDescent="0.2">
      <c r="A7" s="73" t="s">
        <v>329</v>
      </c>
      <c r="B7" s="114" t="s">
        <v>343</v>
      </c>
      <c r="C7" s="83">
        <v>4</v>
      </c>
      <c r="D7" s="83">
        <v>5</v>
      </c>
      <c r="E7" s="83">
        <v>3</v>
      </c>
      <c r="F7" s="83">
        <v>3</v>
      </c>
      <c r="G7" s="83">
        <v>1</v>
      </c>
      <c r="H7" s="83">
        <v>5</v>
      </c>
      <c r="I7" s="80">
        <f t="shared" si="0"/>
        <v>3.5</v>
      </c>
      <c r="J7" s="83">
        <v>1</v>
      </c>
      <c r="K7" s="83">
        <v>1</v>
      </c>
      <c r="L7" s="83">
        <v>1</v>
      </c>
      <c r="M7" s="83">
        <v>4</v>
      </c>
      <c r="N7" s="80">
        <f t="shared" si="6"/>
        <v>1.75</v>
      </c>
      <c r="O7" s="84">
        <f t="shared" si="2"/>
        <v>6.125</v>
      </c>
      <c r="P7" s="85" t="str">
        <f t="shared" si="3"/>
        <v>0</v>
      </c>
      <c r="Q7" s="86" t="str">
        <f t="shared" si="4"/>
        <v>0</v>
      </c>
      <c r="R7" s="87" t="str">
        <f t="shared" si="5"/>
        <v>ALTO</v>
      </c>
      <c r="S7" s="66" t="s">
        <v>284</v>
      </c>
    </row>
    <row r="8" spans="1:19" ht="54" x14ac:dyDescent="0.2">
      <c r="A8" s="73" t="s">
        <v>329</v>
      </c>
      <c r="B8" s="114" t="s">
        <v>193</v>
      </c>
      <c r="C8" s="83">
        <v>4</v>
      </c>
      <c r="D8" s="83">
        <v>2</v>
      </c>
      <c r="E8" s="83">
        <v>1</v>
      </c>
      <c r="F8" s="83">
        <v>3</v>
      </c>
      <c r="G8" s="83">
        <v>1</v>
      </c>
      <c r="H8" s="83">
        <v>5</v>
      </c>
      <c r="I8" s="80">
        <f t="shared" si="0"/>
        <v>2.6666666666666665</v>
      </c>
      <c r="J8" s="83">
        <v>1</v>
      </c>
      <c r="K8" s="83">
        <v>1</v>
      </c>
      <c r="L8" s="83">
        <v>1</v>
      </c>
      <c r="M8" s="83">
        <v>5</v>
      </c>
      <c r="N8" s="80">
        <f>SUM(J8:M8)/4</f>
        <v>2</v>
      </c>
      <c r="O8" s="84">
        <f t="shared" si="2"/>
        <v>5.333333333333333</v>
      </c>
      <c r="P8" s="85" t="str">
        <f t="shared" si="3"/>
        <v>0</v>
      </c>
      <c r="Q8" s="86" t="str">
        <f t="shared" si="4"/>
        <v>medio</v>
      </c>
      <c r="R8" s="87" t="str">
        <f t="shared" si="5"/>
        <v>0</v>
      </c>
      <c r="S8" s="66" t="s">
        <v>284</v>
      </c>
    </row>
    <row r="9" spans="1:19" ht="40.5" x14ac:dyDescent="0.2">
      <c r="A9" s="73" t="s">
        <v>329</v>
      </c>
      <c r="B9" s="114" t="s">
        <v>194</v>
      </c>
      <c r="C9" s="83">
        <v>4</v>
      </c>
      <c r="D9" s="83">
        <v>2</v>
      </c>
      <c r="E9" s="83">
        <v>1</v>
      </c>
      <c r="F9" s="83">
        <v>3</v>
      </c>
      <c r="G9" s="83">
        <v>1</v>
      </c>
      <c r="H9" s="83">
        <v>5</v>
      </c>
      <c r="I9" s="80">
        <f t="shared" si="0"/>
        <v>2.6666666666666665</v>
      </c>
      <c r="J9" s="83">
        <v>1</v>
      </c>
      <c r="K9" s="83">
        <v>1</v>
      </c>
      <c r="L9" s="83">
        <v>1</v>
      </c>
      <c r="M9" s="83">
        <v>5</v>
      </c>
      <c r="N9" s="80">
        <f t="shared" ref="N9" si="7">SUM(J9:M9)/4</f>
        <v>2</v>
      </c>
      <c r="O9" s="84">
        <f t="shared" si="2"/>
        <v>5.333333333333333</v>
      </c>
      <c r="P9" s="85" t="str">
        <f t="shared" si="3"/>
        <v>0</v>
      </c>
      <c r="Q9" s="86" t="str">
        <f t="shared" si="4"/>
        <v>medio</v>
      </c>
      <c r="R9" s="87" t="str">
        <f t="shared" si="5"/>
        <v>0</v>
      </c>
      <c r="S9" s="66" t="s">
        <v>284</v>
      </c>
    </row>
    <row r="10" spans="1:19" ht="54" x14ac:dyDescent="0.2">
      <c r="A10" s="73" t="s">
        <v>329</v>
      </c>
      <c r="B10" s="114" t="s">
        <v>344</v>
      </c>
      <c r="C10" s="83">
        <v>1</v>
      </c>
      <c r="D10" s="83">
        <v>2</v>
      </c>
      <c r="E10" s="83">
        <v>2</v>
      </c>
      <c r="F10" s="83">
        <v>1</v>
      </c>
      <c r="G10" s="83">
        <v>1</v>
      </c>
      <c r="H10" s="83">
        <v>5</v>
      </c>
      <c r="I10" s="80">
        <f t="shared" si="0"/>
        <v>2</v>
      </c>
      <c r="J10" s="83">
        <v>1</v>
      </c>
      <c r="K10" s="83">
        <v>1</v>
      </c>
      <c r="L10" s="83">
        <v>1</v>
      </c>
      <c r="M10" s="83">
        <v>4</v>
      </c>
      <c r="N10" s="80">
        <f>SUM(J10:M10)/4</f>
        <v>1.75</v>
      </c>
      <c r="O10" s="84">
        <f t="shared" si="2"/>
        <v>3.5</v>
      </c>
      <c r="P10" s="85" t="str">
        <f t="shared" si="3"/>
        <v>0</v>
      </c>
      <c r="Q10" s="86" t="str">
        <f t="shared" si="4"/>
        <v>medio</v>
      </c>
      <c r="R10" s="87" t="str">
        <f t="shared" si="5"/>
        <v>0</v>
      </c>
      <c r="S10" s="66" t="s">
        <v>284</v>
      </c>
    </row>
    <row r="11" spans="1:19" ht="67.5" x14ac:dyDescent="0.2">
      <c r="A11" s="73" t="s">
        <v>329</v>
      </c>
      <c r="B11" s="108" t="s">
        <v>196</v>
      </c>
      <c r="C11" s="83">
        <v>4</v>
      </c>
      <c r="D11" s="83">
        <v>5</v>
      </c>
      <c r="E11" s="83">
        <v>4</v>
      </c>
      <c r="F11" s="83">
        <v>3</v>
      </c>
      <c r="G11" s="83">
        <v>1</v>
      </c>
      <c r="H11" s="83">
        <v>5</v>
      </c>
      <c r="I11" s="80">
        <f t="shared" si="0"/>
        <v>3.6666666666666665</v>
      </c>
      <c r="J11" s="83">
        <v>2</v>
      </c>
      <c r="K11" s="83">
        <v>1</v>
      </c>
      <c r="L11" s="83">
        <v>1</v>
      </c>
      <c r="M11" s="83">
        <v>4</v>
      </c>
      <c r="N11" s="80">
        <f>SUM(J11:M11)/4</f>
        <v>2</v>
      </c>
      <c r="O11" s="84">
        <f t="shared" si="2"/>
        <v>7.333333333333333</v>
      </c>
      <c r="P11" s="85" t="str">
        <f t="shared" si="3"/>
        <v>0</v>
      </c>
      <c r="Q11" s="86" t="str">
        <f t="shared" si="4"/>
        <v>0</v>
      </c>
      <c r="R11" s="87" t="str">
        <f t="shared" si="5"/>
        <v>ALTO</v>
      </c>
      <c r="S11" s="66" t="s">
        <v>284</v>
      </c>
    </row>
    <row r="12" spans="1:19" ht="27" x14ac:dyDescent="0.2">
      <c r="A12" s="73" t="s">
        <v>329</v>
      </c>
      <c r="B12" s="108" t="s">
        <v>197</v>
      </c>
      <c r="C12" s="83">
        <v>1</v>
      </c>
      <c r="D12" s="83">
        <v>2</v>
      </c>
      <c r="E12" s="83">
        <v>0</v>
      </c>
      <c r="F12" s="83">
        <v>1</v>
      </c>
      <c r="G12" s="83">
        <v>1</v>
      </c>
      <c r="H12" s="83">
        <v>5</v>
      </c>
      <c r="I12" s="80">
        <f t="shared" si="0"/>
        <v>1.6666666666666667</v>
      </c>
      <c r="J12" s="83">
        <v>1</v>
      </c>
      <c r="K12" s="83">
        <v>1</v>
      </c>
      <c r="L12" s="83">
        <v>0</v>
      </c>
      <c r="M12" s="83">
        <v>2</v>
      </c>
      <c r="N12" s="80">
        <f>SUM(J12:M12)/4</f>
        <v>1</v>
      </c>
      <c r="O12" s="84">
        <f t="shared" si="2"/>
        <v>1.6666666666666667</v>
      </c>
      <c r="P12" s="85" t="str">
        <f t="shared" si="3"/>
        <v>basso</v>
      </c>
      <c r="Q12" s="86" t="str">
        <f t="shared" si="4"/>
        <v>0</v>
      </c>
      <c r="R12" s="87" t="str">
        <f t="shared" si="5"/>
        <v>0</v>
      </c>
      <c r="S12" s="66"/>
    </row>
    <row r="13" spans="1:19" ht="40.5" x14ac:dyDescent="0.2">
      <c r="A13" s="73" t="s">
        <v>329</v>
      </c>
      <c r="B13" s="114" t="s">
        <v>199</v>
      </c>
      <c r="C13" s="83">
        <v>2</v>
      </c>
      <c r="D13" s="83">
        <v>2</v>
      </c>
      <c r="E13" s="83">
        <v>1</v>
      </c>
      <c r="F13" s="83">
        <v>1</v>
      </c>
      <c r="G13" s="83">
        <v>1</v>
      </c>
      <c r="H13" s="83">
        <v>5</v>
      </c>
      <c r="I13" s="80">
        <f t="shared" si="0"/>
        <v>2</v>
      </c>
      <c r="J13" s="83">
        <v>1</v>
      </c>
      <c r="K13" s="83">
        <v>1</v>
      </c>
      <c r="L13" s="83">
        <v>0</v>
      </c>
      <c r="M13" s="83">
        <v>5</v>
      </c>
      <c r="N13" s="80">
        <f t="shared" ref="N13" si="8">SUM(J13:M13)/4</f>
        <v>1.75</v>
      </c>
      <c r="O13" s="84">
        <f t="shared" si="2"/>
        <v>3.5</v>
      </c>
      <c r="P13" s="85" t="str">
        <f t="shared" si="3"/>
        <v>0</v>
      </c>
      <c r="Q13" s="86" t="str">
        <f t="shared" si="4"/>
        <v>medio</v>
      </c>
      <c r="R13" s="87" t="str">
        <f t="shared" si="5"/>
        <v>0</v>
      </c>
      <c r="S13" s="66" t="s">
        <v>286</v>
      </c>
    </row>
    <row r="14" spans="1:19" ht="27" x14ac:dyDescent="0.2">
      <c r="A14" s="73" t="s">
        <v>329</v>
      </c>
      <c r="B14" s="114" t="s">
        <v>346</v>
      </c>
      <c r="C14" s="83">
        <v>2</v>
      </c>
      <c r="D14" s="83">
        <v>2</v>
      </c>
      <c r="E14" s="83">
        <v>3</v>
      </c>
      <c r="F14" s="83">
        <v>5</v>
      </c>
      <c r="G14" s="83">
        <v>1</v>
      </c>
      <c r="H14" s="83">
        <v>5</v>
      </c>
      <c r="I14" s="80">
        <f t="shared" si="0"/>
        <v>3</v>
      </c>
      <c r="J14" s="83">
        <v>1</v>
      </c>
      <c r="K14" s="83">
        <v>1</v>
      </c>
      <c r="L14" s="83">
        <v>0</v>
      </c>
      <c r="M14" s="83">
        <v>5</v>
      </c>
      <c r="N14" s="80">
        <f>SUM(J14:M14)/4</f>
        <v>1.75</v>
      </c>
      <c r="O14" s="84">
        <f t="shared" si="2"/>
        <v>5.25</v>
      </c>
      <c r="P14" s="85" t="str">
        <f t="shared" si="3"/>
        <v>0</v>
      </c>
      <c r="Q14" s="86" t="str">
        <f t="shared" si="4"/>
        <v>medio</v>
      </c>
      <c r="R14" s="87" t="str">
        <f t="shared" si="5"/>
        <v>0</v>
      </c>
      <c r="S14" s="66" t="s">
        <v>284</v>
      </c>
    </row>
    <row r="15" spans="1:19" ht="54" x14ac:dyDescent="0.2">
      <c r="A15" s="73" t="s">
        <v>329</v>
      </c>
      <c r="B15" s="114" t="s">
        <v>200</v>
      </c>
      <c r="C15" s="83">
        <v>2</v>
      </c>
      <c r="D15" s="83">
        <v>2</v>
      </c>
      <c r="E15" s="83">
        <v>1</v>
      </c>
      <c r="F15" s="83">
        <v>1</v>
      </c>
      <c r="G15" s="83">
        <v>1</v>
      </c>
      <c r="H15" s="83">
        <v>5</v>
      </c>
      <c r="I15" s="80">
        <f t="shared" si="0"/>
        <v>2</v>
      </c>
      <c r="J15" s="83">
        <v>1</v>
      </c>
      <c r="K15" s="83">
        <v>1</v>
      </c>
      <c r="L15" s="83">
        <v>0</v>
      </c>
      <c r="M15" s="83">
        <v>3</v>
      </c>
      <c r="N15" s="80">
        <f>SUM(J15:M15)/4</f>
        <v>1.25</v>
      </c>
      <c r="O15" s="84">
        <f t="shared" si="2"/>
        <v>2.5</v>
      </c>
      <c r="P15" s="85" t="str">
        <f t="shared" si="3"/>
        <v>basso</v>
      </c>
      <c r="Q15" s="86" t="str">
        <f t="shared" si="4"/>
        <v>0</v>
      </c>
      <c r="R15" s="87" t="str">
        <f t="shared" si="5"/>
        <v>0</v>
      </c>
      <c r="S15" s="66"/>
    </row>
    <row r="16" spans="1:19" ht="148.5" x14ac:dyDescent="0.2">
      <c r="A16" s="73" t="s">
        <v>329</v>
      </c>
      <c r="B16" s="114" t="s">
        <v>201</v>
      </c>
      <c r="C16" s="83">
        <v>2</v>
      </c>
      <c r="D16" s="83">
        <v>2</v>
      </c>
      <c r="E16" s="83">
        <v>1</v>
      </c>
      <c r="F16" s="83">
        <v>1</v>
      </c>
      <c r="G16" s="83">
        <v>1</v>
      </c>
      <c r="H16" s="83">
        <v>5</v>
      </c>
      <c r="I16" s="80">
        <f t="shared" si="0"/>
        <v>2</v>
      </c>
      <c r="J16" s="83">
        <v>1</v>
      </c>
      <c r="K16" s="83">
        <v>1</v>
      </c>
      <c r="L16" s="83">
        <v>0</v>
      </c>
      <c r="M16" s="83">
        <v>3</v>
      </c>
      <c r="N16" s="80">
        <f>SUM(J16:M16)/4</f>
        <v>1.25</v>
      </c>
      <c r="O16" s="84">
        <f t="shared" si="2"/>
        <v>2.5</v>
      </c>
      <c r="P16" s="85" t="str">
        <f t="shared" si="3"/>
        <v>basso</v>
      </c>
      <c r="Q16" s="86" t="str">
        <f t="shared" si="4"/>
        <v>0</v>
      </c>
      <c r="R16" s="87" t="str">
        <f t="shared" si="5"/>
        <v>0</v>
      </c>
      <c r="S16" s="66"/>
    </row>
    <row r="17" spans="1:19" ht="81" x14ac:dyDescent="0.2">
      <c r="A17" s="73" t="s">
        <v>329</v>
      </c>
      <c r="B17" s="114" t="s">
        <v>289</v>
      </c>
      <c r="C17" s="83">
        <v>3</v>
      </c>
      <c r="D17" s="83">
        <v>5</v>
      </c>
      <c r="E17" s="83">
        <v>4</v>
      </c>
      <c r="F17" s="83">
        <v>5</v>
      </c>
      <c r="G17" s="83">
        <v>1</v>
      </c>
      <c r="H17" s="83">
        <v>5</v>
      </c>
      <c r="I17" s="80">
        <f t="shared" si="0"/>
        <v>3.8333333333333335</v>
      </c>
      <c r="J17" s="83">
        <v>1</v>
      </c>
      <c r="K17" s="83">
        <v>1</v>
      </c>
      <c r="L17" s="83">
        <v>0</v>
      </c>
      <c r="M17" s="83">
        <v>5</v>
      </c>
      <c r="N17" s="80">
        <f>SUM(J17:M17)/4</f>
        <v>1.75</v>
      </c>
      <c r="O17" s="84">
        <f t="shared" si="2"/>
        <v>6.7083333333333339</v>
      </c>
      <c r="P17" s="85" t="str">
        <f t="shared" si="3"/>
        <v>0</v>
      </c>
      <c r="Q17" s="86" t="str">
        <f t="shared" si="4"/>
        <v>0</v>
      </c>
      <c r="R17" s="87" t="str">
        <f t="shared" si="5"/>
        <v>ALTO</v>
      </c>
      <c r="S17" s="66" t="s">
        <v>284</v>
      </c>
    </row>
    <row r="18" spans="1:19" ht="108" x14ac:dyDescent="0.2">
      <c r="A18" s="73" t="s">
        <v>329</v>
      </c>
      <c r="B18" s="114" t="s">
        <v>202</v>
      </c>
      <c r="C18" s="83">
        <v>1</v>
      </c>
      <c r="D18" s="83">
        <v>0</v>
      </c>
      <c r="E18" s="83">
        <v>1</v>
      </c>
      <c r="F18" s="83">
        <v>1</v>
      </c>
      <c r="G18" s="83">
        <v>1</v>
      </c>
      <c r="H18" s="83">
        <v>5</v>
      </c>
      <c r="I18" s="80">
        <f t="shared" si="0"/>
        <v>1.5</v>
      </c>
      <c r="J18" s="83">
        <v>1</v>
      </c>
      <c r="K18" s="83">
        <v>1</v>
      </c>
      <c r="L18" s="83">
        <v>0</v>
      </c>
      <c r="M18" s="83">
        <v>2</v>
      </c>
      <c r="N18" s="80">
        <f>SUM(J18:M18)/4</f>
        <v>1</v>
      </c>
      <c r="O18" s="84">
        <f t="shared" si="2"/>
        <v>1.5</v>
      </c>
      <c r="P18" s="85" t="str">
        <f t="shared" si="3"/>
        <v>basso</v>
      </c>
      <c r="Q18" s="86" t="str">
        <f t="shared" si="4"/>
        <v>0</v>
      </c>
      <c r="R18" s="87" t="str">
        <f t="shared" si="5"/>
        <v>0</v>
      </c>
      <c r="S18" s="66"/>
    </row>
  </sheetData>
  <mergeCells count="3">
    <mergeCell ref="O2:R2"/>
    <mergeCell ref="O3:R3"/>
    <mergeCell ref="A2:B2"/>
  </mergeCells>
  <printOptions horizontalCentered="1"/>
  <pageMargins left="0" right="0" top="0.74803149606299213" bottom="0.74803149606299213" header="0.31496062992125984" footer="0.31496062992125984"/>
  <pageSetup paperSize="9" scale="75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7"/>
  <sheetViews>
    <sheetView workbookViewId="0">
      <selection activeCell="B23" sqref="B23"/>
    </sheetView>
  </sheetViews>
  <sheetFormatPr defaultRowHeight="15" x14ac:dyDescent="0.25"/>
  <cols>
    <col min="1" max="1" width="10.28515625" bestFit="1" customWidth="1"/>
    <col min="2" max="2" width="33.7109375" customWidth="1"/>
    <col min="3" max="8" width="5.140625" customWidth="1"/>
    <col min="9" max="14" width="7.42578125" customWidth="1"/>
    <col min="15" max="15" width="6.85546875" customWidth="1"/>
    <col min="16" max="16" width="5.7109375" customWidth="1"/>
    <col min="17" max="17" width="5.5703125" customWidth="1"/>
    <col min="18" max="18" width="5.85546875" customWidth="1"/>
    <col min="19" max="19" width="16.140625" customWidth="1"/>
  </cols>
  <sheetData>
    <row r="2" spans="1:19" ht="26.25" customHeight="1" x14ac:dyDescent="0.25">
      <c r="A2" s="183" t="s">
        <v>244</v>
      </c>
      <c r="B2" s="183"/>
      <c r="C2" s="59" t="s">
        <v>9</v>
      </c>
      <c r="D2" s="59"/>
      <c r="E2" s="59"/>
      <c r="F2" s="59"/>
      <c r="G2" s="59"/>
      <c r="H2" s="59"/>
      <c r="I2" s="59"/>
      <c r="J2" s="60" t="s">
        <v>5</v>
      </c>
      <c r="K2" s="60"/>
      <c r="L2" s="60"/>
      <c r="M2" s="60"/>
      <c r="N2" s="60"/>
      <c r="O2" s="188"/>
      <c r="P2" s="188"/>
      <c r="Q2" s="188"/>
      <c r="R2" s="188"/>
      <c r="S2" s="61"/>
    </row>
    <row r="3" spans="1:19" ht="72.75" x14ac:dyDescent="0.25">
      <c r="A3" s="177" t="s">
        <v>332</v>
      </c>
      <c r="B3" s="62" t="s">
        <v>240</v>
      </c>
      <c r="C3" s="63" t="s">
        <v>0</v>
      </c>
      <c r="D3" s="63" t="s">
        <v>1</v>
      </c>
      <c r="E3" s="63" t="s">
        <v>2</v>
      </c>
      <c r="F3" s="63" t="s">
        <v>3</v>
      </c>
      <c r="G3" s="63" t="s">
        <v>4</v>
      </c>
      <c r="H3" s="63" t="s">
        <v>23</v>
      </c>
      <c r="I3" s="64" t="s">
        <v>10</v>
      </c>
      <c r="J3" s="65" t="s">
        <v>6</v>
      </c>
      <c r="K3" s="65" t="s">
        <v>7</v>
      </c>
      <c r="L3" s="65" t="s">
        <v>8</v>
      </c>
      <c r="M3" s="65" t="s">
        <v>14</v>
      </c>
      <c r="N3" s="64" t="s">
        <v>11</v>
      </c>
      <c r="O3" s="184" t="s">
        <v>18</v>
      </c>
      <c r="P3" s="184"/>
      <c r="Q3" s="184"/>
      <c r="R3" s="184"/>
      <c r="S3" s="66" t="s">
        <v>287</v>
      </c>
    </row>
    <row r="4" spans="1:19" x14ac:dyDescent="0.25">
      <c r="A4" s="116" t="s">
        <v>245</v>
      </c>
      <c r="B4" s="106" t="s">
        <v>54</v>
      </c>
      <c r="C4" s="89">
        <v>5</v>
      </c>
      <c r="D4" s="89">
        <v>5</v>
      </c>
      <c r="E4" s="89">
        <v>1</v>
      </c>
      <c r="F4" s="89">
        <v>1</v>
      </c>
      <c r="G4" s="89">
        <v>1</v>
      </c>
      <c r="H4" s="89">
        <v>5</v>
      </c>
      <c r="I4" s="68">
        <f>SUM(C4:H4)/6</f>
        <v>3</v>
      </c>
      <c r="J4" s="89">
        <v>1</v>
      </c>
      <c r="K4" s="89">
        <v>1</v>
      </c>
      <c r="L4" s="89">
        <v>0</v>
      </c>
      <c r="M4" s="89">
        <v>2</v>
      </c>
      <c r="N4" s="68">
        <f>SUM(J4:M4)/4</f>
        <v>1</v>
      </c>
      <c r="O4" s="69">
        <f>I4*N4</f>
        <v>3</v>
      </c>
      <c r="P4" s="101" t="str">
        <f>IF(O4&lt;=3, "basso","0")</f>
        <v>basso</v>
      </c>
      <c r="Q4" s="102" t="str">
        <f>IF(AND(O4&gt;3, O4&lt;6),"medio", "0")</f>
        <v>0</v>
      </c>
      <c r="R4" s="103" t="str">
        <f t="shared" ref="R4:R10" si="0">IF(O4&gt;6, "ALTO","0")</f>
        <v>0</v>
      </c>
      <c r="S4" s="66"/>
    </row>
    <row r="5" spans="1:19" x14ac:dyDescent="0.25">
      <c r="A5" s="116" t="s">
        <v>245</v>
      </c>
      <c r="B5" s="106" t="s">
        <v>55</v>
      </c>
      <c r="C5" s="89">
        <v>5</v>
      </c>
      <c r="D5" s="89">
        <v>5</v>
      </c>
      <c r="E5" s="89">
        <v>1</v>
      </c>
      <c r="F5" s="89">
        <v>1</v>
      </c>
      <c r="G5" s="89">
        <v>1</v>
      </c>
      <c r="H5" s="89">
        <v>5</v>
      </c>
      <c r="I5" s="68">
        <f t="shared" ref="I5:I17" si="1">SUM(C5:H5)/6</f>
        <v>3</v>
      </c>
      <c r="J5" s="89">
        <v>1</v>
      </c>
      <c r="K5" s="89">
        <v>1</v>
      </c>
      <c r="L5" s="89">
        <v>0</v>
      </c>
      <c r="M5" s="89">
        <v>2</v>
      </c>
      <c r="N5" s="68">
        <f t="shared" ref="N5:N17" si="2">SUM(J5:M5)/4</f>
        <v>1</v>
      </c>
      <c r="O5" s="69">
        <f t="shared" ref="O5:O17" si="3">I5*N5</f>
        <v>3</v>
      </c>
      <c r="P5" s="101" t="str">
        <f>IF(O5&lt;=3, "basso","0")</f>
        <v>basso</v>
      </c>
      <c r="Q5" s="102" t="str">
        <f t="shared" ref="Q5:Q17" si="4">IF(AND(O5&gt;3, O5&lt;6),"medio", "0")</f>
        <v>0</v>
      </c>
      <c r="R5" s="103" t="str">
        <f t="shared" si="0"/>
        <v>0</v>
      </c>
      <c r="S5" s="66"/>
    </row>
    <row r="6" spans="1:19" ht="27" x14ac:dyDescent="0.25">
      <c r="A6" s="116" t="s">
        <v>245</v>
      </c>
      <c r="B6" s="106" t="s">
        <v>56</v>
      </c>
      <c r="C6" s="89">
        <v>5</v>
      </c>
      <c r="D6" s="89">
        <v>5</v>
      </c>
      <c r="E6" s="89">
        <v>1</v>
      </c>
      <c r="F6" s="89">
        <v>1</v>
      </c>
      <c r="G6" s="89">
        <v>1</v>
      </c>
      <c r="H6" s="89">
        <v>5</v>
      </c>
      <c r="I6" s="68">
        <f t="shared" si="1"/>
        <v>3</v>
      </c>
      <c r="J6" s="89">
        <v>1</v>
      </c>
      <c r="K6" s="89">
        <v>1</v>
      </c>
      <c r="L6" s="89">
        <v>0</v>
      </c>
      <c r="M6" s="89">
        <v>2</v>
      </c>
      <c r="N6" s="68">
        <f t="shared" si="2"/>
        <v>1</v>
      </c>
      <c r="O6" s="69">
        <f t="shared" si="3"/>
        <v>3</v>
      </c>
      <c r="P6" s="101" t="str">
        <f>IF(O6&lt;=3, "basso","0")</f>
        <v>basso</v>
      </c>
      <c r="Q6" s="102" t="str">
        <f t="shared" si="4"/>
        <v>0</v>
      </c>
      <c r="R6" s="103" t="str">
        <f t="shared" si="0"/>
        <v>0</v>
      </c>
      <c r="S6" s="66"/>
    </row>
    <row r="7" spans="1:19" ht="27" x14ac:dyDescent="0.25">
      <c r="A7" s="116" t="s">
        <v>245</v>
      </c>
      <c r="B7" s="106" t="s">
        <v>57</v>
      </c>
      <c r="C7" s="89">
        <v>1</v>
      </c>
      <c r="D7" s="89">
        <v>5</v>
      </c>
      <c r="E7" s="89">
        <v>1</v>
      </c>
      <c r="F7" s="89">
        <v>1</v>
      </c>
      <c r="G7" s="89">
        <v>1</v>
      </c>
      <c r="H7" s="89">
        <v>5</v>
      </c>
      <c r="I7" s="68">
        <f t="shared" si="1"/>
        <v>2.3333333333333335</v>
      </c>
      <c r="J7" s="89">
        <v>1</v>
      </c>
      <c r="K7" s="89">
        <v>1</v>
      </c>
      <c r="L7" s="89">
        <v>0</v>
      </c>
      <c r="M7" s="89">
        <v>2</v>
      </c>
      <c r="N7" s="68">
        <f t="shared" si="2"/>
        <v>1</v>
      </c>
      <c r="O7" s="69">
        <f t="shared" si="3"/>
        <v>2.3333333333333335</v>
      </c>
      <c r="P7" s="101" t="str">
        <f t="shared" ref="P7:P17" si="5">IF(O7&lt;3, "basso","0")</f>
        <v>basso</v>
      </c>
      <c r="Q7" s="102" t="str">
        <f t="shared" si="4"/>
        <v>0</v>
      </c>
      <c r="R7" s="103" t="str">
        <f t="shared" si="0"/>
        <v>0</v>
      </c>
      <c r="S7" s="66"/>
    </row>
    <row r="8" spans="1:19" x14ac:dyDescent="0.25">
      <c r="A8" s="116" t="s">
        <v>245</v>
      </c>
      <c r="B8" s="106" t="s">
        <v>58</v>
      </c>
      <c r="C8" s="89">
        <v>5</v>
      </c>
      <c r="D8" s="89">
        <v>5</v>
      </c>
      <c r="E8" s="89">
        <v>1</v>
      </c>
      <c r="F8" s="89">
        <v>1</v>
      </c>
      <c r="G8" s="89">
        <v>1</v>
      </c>
      <c r="H8" s="89">
        <v>5</v>
      </c>
      <c r="I8" s="68">
        <f t="shared" si="1"/>
        <v>3</v>
      </c>
      <c r="J8" s="89">
        <v>1</v>
      </c>
      <c r="K8" s="89">
        <v>1</v>
      </c>
      <c r="L8" s="89">
        <v>0</v>
      </c>
      <c r="M8" s="89">
        <v>2</v>
      </c>
      <c r="N8" s="68">
        <f>SUM(J8:M8)/4</f>
        <v>1</v>
      </c>
      <c r="O8" s="69">
        <f t="shared" si="3"/>
        <v>3</v>
      </c>
      <c r="P8" s="101" t="str">
        <f>IF(O8&lt;=3, "basso","0")</f>
        <v>basso</v>
      </c>
      <c r="Q8" s="102" t="str">
        <f t="shared" si="4"/>
        <v>0</v>
      </c>
      <c r="R8" s="103" t="str">
        <f t="shared" si="0"/>
        <v>0</v>
      </c>
      <c r="S8" s="66"/>
    </row>
    <row r="9" spans="1:19" x14ac:dyDescent="0.25">
      <c r="A9" s="116" t="s">
        <v>245</v>
      </c>
      <c r="B9" s="106" t="s">
        <v>59</v>
      </c>
      <c r="C9" s="89">
        <v>4</v>
      </c>
      <c r="D9" s="89">
        <v>5</v>
      </c>
      <c r="E9" s="89">
        <v>1</v>
      </c>
      <c r="F9" s="89">
        <v>1</v>
      </c>
      <c r="G9" s="89">
        <v>1</v>
      </c>
      <c r="H9" s="89">
        <v>5</v>
      </c>
      <c r="I9" s="68">
        <f t="shared" si="1"/>
        <v>2.8333333333333335</v>
      </c>
      <c r="J9" s="89">
        <v>1</v>
      </c>
      <c r="K9" s="89">
        <v>1</v>
      </c>
      <c r="L9" s="89">
        <v>0</v>
      </c>
      <c r="M9" s="89">
        <v>2</v>
      </c>
      <c r="N9" s="68">
        <f>SUM(J9:M9)/4</f>
        <v>1</v>
      </c>
      <c r="O9" s="69">
        <f>I9*N9</f>
        <v>2.8333333333333335</v>
      </c>
      <c r="P9" s="101" t="str">
        <f t="shared" si="5"/>
        <v>basso</v>
      </c>
      <c r="Q9" s="102" t="str">
        <f t="shared" si="4"/>
        <v>0</v>
      </c>
      <c r="R9" s="103" t="str">
        <f t="shared" si="0"/>
        <v>0</v>
      </c>
      <c r="S9" s="66"/>
    </row>
    <row r="10" spans="1:19" x14ac:dyDescent="0.25">
      <c r="A10" s="116" t="s">
        <v>245</v>
      </c>
      <c r="B10" s="106" t="s">
        <v>60</v>
      </c>
      <c r="C10" s="89">
        <v>5</v>
      </c>
      <c r="D10" s="89">
        <v>5</v>
      </c>
      <c r="E10" s="89">
        <v>1</v>
      </c>
      <c r="F10" s="89">
        <v>1</v>
      </c>
      <c r="G10" s="89">
        <v>1</v>
      </c>
      <c r="H10" s="89">
        <v>5</v>
      </c>
      <c r="I10" s="68">
        <f t="shared" si="1"/>
        <v>3</v>
      </c>
      <c r="J10" s="89">
        <v>1</v>
      </c>
      <c r="K10" s="89">
        <v>1</v>
      </c>
      <c r="L10" s="89">
        <v>0</v>
      </c>
      <c r="M10" s="89">
        <v>2</v>
      </c>
      <c r="N10" s="68">
        <f t="shared" si="2"/>
        <v>1</v>
      </c>
      <c r="O10" s="69">
        <f t="shared" si="3"/>
        <v>3</v>
      </c>
      <c r="P10" s="101" t="str">
        <f t="shared" si="5"/>
        <v>0</v>
      </c>
      <c r="Q10" s="102" t="str">
        <f t="shared" si="4"/>
        <v>0</v>
      </c>
      <c r="R10" s="103" t="str">
        <f t="shared" si="0"/>
        <v>0</v>
      </c>
      <c r="S10" s="66"/>
    </row>
    <row r="11" spans="1:19" x14ac:dyDescent="0.25">
      <c r="A11" s="116" t="s">
        <v>245</v>
      </c>
      <c r="B11" s="106" t="s">
        <v>61</v>
      </c>
      <c r="C11" s="89">
        <v>5</v>
      </c>
      <c r="D11" s="89">
        <v>1</v>
      </c>
      <c r="E11" s="89">
        <v>1</v>
      </c>
      <c r="F11" s="89">
        <v>1</v>
      </c>
      <c r="G11" s="89">
        <v>1</v>
      </c>
      <c r="H11" s="89"/>
      <c r="I11" s="68">
        <f t="shared" si="1"/>
        <v>1.5</v>
      </c>
      <c r="J11" s="89">
        <v>1</v>
      </c>
      <c r="K11" s="89">
        <v>1</v>
      </c>
      <c r="L11" s="89">
        <v>0</v>
      </c>
      <c r="M11" s="89">
        <v>2</v>
      </c>
      <c r="N11" s="68">
        <f t="shared" si="2"/>
        <v>1</v>
      </c>
      <c r="O11" s="69">
        <f t="shared" si="3"/>
        <v>1.5</v>
      </c>
      <c r="P11" s="101" t="str">
        <f t="shared" si="5"/>
        <v>basso</v>
      </c>
      <c r="Q11" s="102" t="str">
        <f t="shared" si="4"/>
        <v>0</v>
      </c>
      <c r="R11" s="103" t="str">
        <f>IF(O11&gt;6, "ALTO","0")</f>
        <v>0</v>
      </c>
      <c r="S11" s="66"/>
    </row>
    <row r="12" spans="1:19" x14ac:dyDescent="0.25">
      <c r="A12" s="116" t="s">
        <v>245</v>
      </c>
      <c r="B12" s="106" t="s">
        <v>62</v>
      </c>
      <c r="C12" s="89">
        <v>5</v>
      </c>
      <c r="D12" s="89">
        <v>5</v>
      </c>
      <c r="E12" s="89">
        <v>1</v>
      </c>
      <c r="F12" s="89">
        <v>1</v>
      </c>
      <c r="G12" s="89">
        <v>1</v>
      </c>
      <c r="H12" s="89">
        <v>5</v>
      </c>
      <c r="I12" s="68">
        <f t="shared" si="1"/>
        <v>3</v>
      </c>
      <c r="J12" s="89">
        <v>2</v>
      </c>
      <c r="K12" s="89">
        <v>1</v>
      </c>
      <c r="L12" s="89">
        <v>2</v>
      </c>
      <c r="M12" s="89">
        <v>4</v>
      </c>
      <c r="N12" s="68">
        <f>SUM(J12:M12)/4</f>
        <v>2.25</v>
      </c>
      <c r="O12" s="69">
        <f>I12*N12</f>
        <v>6.75</v>
      </c>
      <c r="P12" s="101" t="str">
        <f t="shared" si="5"/>
        <v>0</v>
      </c>
      <c r="Q12" s="102" t="str">
        <f t="shared" si="4"/>
        <v>0</v>
      </c>
      <c r="R12" s="103" t="str">
        <f t="shared" ref="R12:R17" si="6">IF(O12&gt;6, "ALTO","0")</f>
        <v>ALTO</v>
      </c>
      <c r="S12" s="66" t="s">
        <v>215</v>
      </c>
    </row>
    <row r="13" spans="1:19" x14ac:dyDescent="0.25">
      <c r="A13" s="116" t="s">
        <v>245</v>
      </c>
      <c r="B13" s="106" t="s">
        <v>63</v>
      </c>
      <c r="C13" s="89">
        <v>5</v>
      </c>
      <c r="D13" s="89">
        <v>5</v>
      </c>
      <c r="E13" s="89">
        <v>1</v>
      </c>
      <c r="F13" s="89">
        <v>3</v>
      </c>
      <c r="G13" s="89">
        <v>1</v>
      </c>
      <c r="H13" s="89">
        <v>5</v>
      </c>
      <c r="I13" s="68">
        <f t="shared" si="1"/>
        <v>3.3333333333333335</v>
      </c>
      <c r="J13" s="89">
        <v>2</v>
      </c>
      <c r="K13" s="89">
        <v>1</v>
      </c>
      <c r="L13" s="89">
        <v>0</v>
      </c>
      <c r="M13" s="89">
        <v>4</v>
      </c>
      <c r="N13" s="68">
        <f>SUM(J13:M13)/4</f>
        <v>1.75</v>
      </c>
      <c r="O13" s="69">
        <f>I13*N13</f>
        <v>5.8333333333333339</v>
      </c>
      <c r="P13" s="101" t="str">
        <f t="shared" si="5"/>
        <v>0</v>
      </c>
      <c r="Q13" s="102" t="str">
        <f t="shared" si="4"/>
        <v>medio</v>
      </c>
      <c r="R13" s="103" t="str">
        <f t="shared" si="6"/>
        <v>0</v>
      </c>
      <c r="S13" s="66" t="s">
        <v>215</v>
      </c>
    </row>
    <row r="14" spans="1:19" ht="27" x14ac:dyDescent="0.25">
      <c r="A14" s="116" t="s">
        <v>245</v>
      </c>
      <c r="B14" s="106" t="s">
        <v>64</v>
      </c>
      <c r="C14" s="89">
        <v>5</v>
      </c>
      <c r="D14" s="89">
        <v>5</v>
      </c>
      <c r="E14" s="89">
        <v>1</v>
      </c>
      <c r="F14" s="89">
        <v>3</v>
      </c>
      <c r="G14" s="89">
        <v>5</v>
      </c>
      <c r="H14" s="89">
        <v>5</v>
      </c>
      <c r="I14" s="68">
        <f t="shared" si="1"/>
        <v>4</v>
      </c>
      <c r="J14" s="89">
        <v>1</v>
      </c>
      <c r="K14" s="89">
        <v>1</v>
      </c>
      <c r="L14" s="89">
        <v>0</v>
      </c>
      <c r="M14" s="89">
        <v>4</v>
      </c>
      <c r="N14" s="68">
        <f>SUM(J14:M14)/4</f>
        <v>1.5</v>
      </c>
      <c r="O14" s="69">
        <f>I14*N14</f>
        <v>6</v>
      </c>
      <c r="P14" s="101" t="str">
        <f t="shared" si="5"/>
        <v>0</v>
      </c>
      <c r="Q14" s="102" t="str">
        <f>IF(AND(O14&gt;3, O14&lt;=6),"medio", "0")</f>
        <v>medio</v>
      </c>
      <c r="R14" s="103" t="str">
        <f t="shared" si="6"/>
        <v>0</v>
      </c>
      <c r="S14" s="66" t="s">
        <v>284</v>
      </c>
    </row>
    <row r="15" spans="1:19" x14ac:dyDescent="0.25">
      <c r="A15" s="116" t="s">
        <v>245</v>
      </c>
      <c r="B15" s="106" t="s">
        <v>65</v>
      </c>
      <c r="C15" s="89">
        <v>5</v>
      </c>
      <c r="D15" s="89">
        <v>5</v>
      </c>
      <c r="E15" s="89">
        <v>1</v>
      </c>
      <c r="F15" s="89">
        <v>1</v>
      </c>
      <c r="G15" s="89">
        <v>5</v>
      </c>
      <c r="H15" s="89">
        <v>5</v>
      </c>
      <c r="I15" s="68">
        <f t="shared" si="1"/>
        <v>3.6666666666666665</v>
      </c>
      <c r="J15" s="89">
        <v>2</v>
      </c>
      <c r="K15" s="89">
        <v>1</v>
      </c>
      <c r="L15" s="89">
        <v>0</v>
      </c>
      <c r="M15" s="89">
        <v>2</v>
      </c>
      <c r="N15" s="68">
        <f>SUM(J15:M15)/4</f>
        <v>1.25</v>
      </c>
      <c r="O15" s="69">
        <f>I15*N15</f>
        <v>4.583333333333333</v>
      </c>
      <c r="P15" s="101" t="str">
        <f t="shared" si="5"/>
        <v>0</v>
      </c>
      <c r="Q15" s="102" t="str">
        <f t="shared" si="4"/>
        <v>medio</v>
      </c>
      <c r="R15" s="103" t="str">
        <f t="shared" si="6"/>
        <v>0</v>
      </c>
      <c r="S15" s="66" t="s">
        <v>284</v>
      </c>
    </row>
    <row r="16" spans="1:19" ht="27" x14ac:dyDescent="0.25">
      <c r="A16" s="116" t="s">
        <v>245</v>
      </c>
      <c r="B16" s="106" t="s">
        <v>66</v>
      </c>
      <c r="C16" s="89">
        <v>5</v>
      </c>
      <c r="D16" s="89">
        <v>5</v>
      </c>
      <c r="E16" s="89">
        <v>1</v>
      </c>
      <c r="F16" s="89">
        <v>3</v>
      </c>
      <c r="G16" s="89">
        <v>5</v>
      </c>
      <c r="H16" s="89">
        <v>5</v>
      </c>
      <c r="I16" s="68">
        <f t="shared" si="1"/>
        <v>4</v>
      </c>
      <c r="J16" s="89">
        <v>1</v>
      </c>
      <c r="K16" s="89">
        <v>1</v>
      </c>
      <c r="L16" s="89">
        <v>0</v>
      </c>
      <c r="M16" s="89">
        <v>2</v>
      </c>
      <c r="N16" s="68">
        <f t="shared" si="2"/>
        <v>1</v>
      </c>
      <c r="O16" s="69">
        <f t="shared" si="3"/>
        <v>4</v>
      </c>
      <c r="P16" s="101" t="str">
        <f t="shared" si="5"/>
        <v>0</v>
      </c>
      <c r="Q16" s="102" t="str">
        <f t="shared" si="4"/>
        <v>medio</v>
      </c>
      <c r="R16" s="103" t="str">
        <f t="shared" si="6"/>
        <v>0</v>
      </c>
      <c r="S16" s="66" t="s">
        <v>283</v>
      </c>
    </row>
    <row r="17" spans="1:19" ht="27" x14ac:dyDescent="0.25">
      <c r="A17" s="116" t="s">
        <v>245</v>
      </c>
      <c r="B17" s="106" t="s">
        <v>67</v>
      </c>
      <c r="C17" s="89">
        <v>1</v>
      </c>
      <c r="D17" s="89">
        <v>1</v>
      </c>
      <c r="E17" s="89">
        <v>1</v>
      </c>
      <c r="F17" s="89">
        <v>3</v>
      </c>
      <c r="G17" s="89">
        <v>5</v>
      </c>
      <c r="H17" s="89">
        <v>5</v>
      </c>
      <c r="I17" s="68">
        <f t="shared" si="1"/>
        <v>2.6666666666666665</v>
      </c>
      <c r="J17" s="89">
        <v>1</v>
      </c>
      <c r="K17" s="89">
        <v>1</v>
      </c>
      <c r="L17" s="89">
        <v>0</v>
      </c>
      <c r="M17" s="89">
        <v>2</v>
      </c>
      <c r="N17" s="68">
        <f t="shared" si="2"/>
        <v>1</v>
      </c>
      <c r="O17" s="69">
        <f t="shared" si="3"/>
        <v>2.6666666666666665</v>
      </c>
      <c r="P17" s="101" t="str">
        <f t="shared" si="5"/>
        <v>basso</v>
      </c>
      <c r="Q17" s="102" t="str">
        <f t="shared" si="4"/>
        <v>0</v>
      </c>
      <c r="R17" s="103" t="str">
        <f t="shared" si="6"/>
        <v>0</v>
      </c>
      <c r="S17" s="66"/>
    </row>
  </sheetData>
  <mergeCells count="3">
    <mergeCell ref="O3:R3"/>
    <mergeCell ref="A2:B2"/>
    <mergeCell ref="O2:R2"/>
  </mergeCells>
  <printOptions horizontalCentered="1"/>
  <pageMargins left="0" right="0" top="0" bottom="0" header="0" footer="0"/>
  <pageSetup paperSize="9" scale="90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6"/>
  <sheetViews>
    <sheetView workbookViewId="0">
      <selection activeCell="A4" sqref="A4:A16"/>
    </sheetView>
  </sheetViews>
  <sheetFormatPr defaultRowHeight="15" x14ac:dyDescent="0.25"/>
  <cols>
    <col min="1" max="1" width="10.28515625" bestFit="1" customWidth="1"/>
    <col min="2" max="2" width="33.7109375" customWidth="1"/>
    <col min="3" max="8" width="6.140625" customWidth="1"/>
    <col min="9" max="9" width="7.42578125" customWidth="1"/>
    <col min="10" max="13" width="5.42578125" customWidth="1"/>
    <col min="14" max="14" width="7.42578125" customWidth="1"/>
    <col min="15" max="15" width="6.85546875" customWidth="1"/>
    <col min="16" max="16" width="5.7109375" customWidth="1"/>
    <col min="17" max="17" width="5.5703125" customWidth="1"/>
    <col min="18" max="18" width="5.85546875" customWidth="1"/>
    <col min="19" max="19" width="16.140625" customWidth="1"/>
  </cols>
  <sheetData>
    <row r="2" spans="1:19" x14ac:dyDescent="0.25">
      <c r="A2" s="183" t="s">
        <v>319</v>
      </c>
      <c r="B2" s="183"/>
      <c r="C2" s="59" t="s">
        <v>9</v>
      </c>
      <c r="D2" s="59"/>
      <c r="E2" s="59"/>
      <c r="F2" s="59"/>
      <c r="G2" s="59"/>
      <c r="H2" s="59"/>
      <c r="I2" s="59"/>
      <c r="J2" s="60" t="s">
        <v>5</v>
      </c>
      <c r="K2" s="60"/>
      <c r="L2" s="60"/>
      <c r="M2" s="60"/>
      <c r="N2" s="60"/>
      <c r="O2" s="188"/>
      <c r="P2" s="188"/>
      <c r="Q2" s="188"/>
      <c r="R2" s="188"/>
      <c r="S2" s="61"/>
    </row>
    <row r="3" spans="1:19" ht="60.75" x14ac:dyDescent="0.25">
      <c r="A3" s="177" t="s">
        <v>332</v>
      </c>
      <c r="B3" s="62" t="s">
        <v>240</v>
      </c>
      <c r="C3" s="63" t="s">
        <v>0</v>
      </c>
      <c r="D3" s="63" t="s">
        <v>1</v>
      </c>
      <c r="E3" s="63" t="s">
        <v>2</v>
      </c>
      <c r="F3" s="63" t="s">
        <v>3</v>
      </c>
      <c r="G3" s="63" t="s">
        <v>4</v>
      </c>
      <c r="H3" s="63" t="s">
        <v>23</v>
      </c>
      <c r="I3" s="64" t="s">
        <v>10</v>
      </c>
      <c r="J3" s="65" t="s">
        <v>6</v>
      </c>
      <c r="K3" s="65" t="s">
        <v>7</v>
      </c>
      <c r="L3" s="65" t="s">
        <v>8</v>
      </c>
      <c r="M3" s="65" t="s">
        <v>14</v>
      </c>
      <c r="N3" s="64" t="s">
        <v>11</v>
      </c>
      <c r="O3" s="184" t="s">
        <v>18</v>
      </c>
      <c r="P3" s="184"/>
      <c r="Q3" s="184"/>
      <c r="R3" s="184"/>
      <c r="S3" s="66" t="s">
        <v>287</v>
      </c>
    </row>
    <row r="4" spans="1:19" ht="40.5" x14ac:dyDescent="0.25">
      <c r="A4" s="116" t="s">
        <v>217</v>
      </c>
      <c r="B4" s="106" t="s">
        <v>291</v>
      </c>
      <c r="C4" s="89">
        <v>5</v>
      </c>
      <c r="D4" s="89">
        <v>5</v>
      </c>
      <c r="E4" s="89">
        <v>1</v>
      </c>
      <c r="F4" s="89">
        <v>3</v>
      </c>
      <c r="G4" s="89">
        <v>1</v>
      </c>
      <c r="H4" s="89">
        <v>5</v>
      </c>
      <c r="I4" s="68">
        <f t="shared" ref="I4:I16" si="0">SUM(C4:H4)/6</f>
        <v>3.3333333333333335</v>
      </c>
      <c r="J4" s="89">
        <v>1</v>
      </c>
      <c r="K4" s="89">
        <v>1</v>
      </c>
      <c r="L4" s="89">
        <v>0</v>
      </c>
      <c r="M4" s="89">
        <v>3</v>
      </c>
      <c r="N4" s="68">
        <f t="shared" ref="N4:N16" si="1">SUM(J4:M4)/4</f>
        <v>1.25</v>
      </c>
      <c r="O4" s="69">
        <f t="shared" ref="O4:O16" si="2">I4*N4</f>
        <v>4.166666666666667</v>
      </c>
      <c r="P4" s="101" t="str">
        <f t="shared" ref="P4:P14" si="3">IF(O4&lt;3, "basso","0")</f>
        <v>0</v>
      </c>
      <c r="Q4" s="102" t="str">
        <f t="shared" ref="Q4:Q16" si="4">IF(AND(O4&gt;3, O4&lt;6),"medio", "0")</f>
        <v>medio</v>
      </c>
      <c r="R4" s="103" t="str">
        <f t="shared" ref="R4:R16" si="5">IF(O4&gt;6, "ALTO","0")</f>
        <v>0</v>
      </c>
      <c r="S4" s="66" t="s">
        <v>215</v>
      </c>
    </row>
    <row r="5" spans="1:19" ht="27" x14ac:dyDescent="0.25">
      <c r="A5" s="116" t="s">
        <v>217</v>
      </c>
      <c r="B5" s="106" t="s">
        <v>79</v>
      </c>
      <c r="C5" s="89">
        <v>5</v>
      </c>
      <c r="D5" s="89">
        <v>5</v>
      </c>
      <c r="E5" s="89">
        <v>1</v>
      </c>
      <c r="F5" s="89">
        <v>3</v>
      </c>
      <c r="G5" s="89">
        <v>1</v>
      </c>
      <c r="H5" s="89">
        <v>5</v>
      </c>
      <c r="I5" s="68">
        <f t="shared" si="0"/>
        <v>3.3333333333333335</v>
      </c>
      <c r="J5" s="89">
        <v>1</v>
      </c>
      <c r="K5" s="89">
        <v>1</v>
      </c>
      <c r="L5" s="89">
        <v>0</v>
      </c>
      <c r="M5" s="89">
        <v>3</v>
      </c>
      <c r="N5" s="68">
        <f t="shared" si="1"/>
        <v>1.25</v>
      </c>
      <c r="O5" s="69">
        <f t="shared" si="2"/>
        <v>4.166666666666667</v>
      </c>
      <c r="P5" s="101" t="str">
        <f t="shared" si="3"/>
        <v>0</v>
      </c>
      <c r="Q5" s="102" t="str">
        <f t="shared" si="4"/>
        <v>medio</v>
      </c>
      <c r="R5" s="103" t="str">
        <f t="shared" si="5"/>
        <v>0</v>
      </c>
      <c r="S5" s="66" t="s">
        <v>215</v>
      </c>
    </row>
    <row r="6" spans="1:19" ht="40.5" x14ac:dyDescent="0.25">
      <c r="A6" s="116" t="s">
        <v>217</v>
      </c>
      <c r="B6" s="106" t="s">
        <v>295</v>
      </c>
      <c r="C6" s="89">
        <v>1</v>
      </c>
      <c r="D6" s="89">
        <v>2</v>
      </c>
      <c r="E6" s="89">
        <v>1</v>
      </c>
      <c r="F6" s="89">
        <v>1</v>
      </c>
      <c r="G6" s="89">
        <v>1</v>
      </c>
      <c r="H6" s="89">
        <v>5</v>
      </c>
      <c r="I6" s="68">
        <f t="shared" si="0"/>
        <v>1.8333333333333333</v>
      </c>
      <c r="J6" s="89">
        <v>1</v>
      </c>
      <c r="K6" s="89">
        <v>1</v>
      </c>
      <c r="L6" s="89">
        <v>0</v>
      </c>
      <c r="M6" s="89">
        <v>3</v>
      </c>
      <c r="N6" s="68">
        <f t="shared" si="1"/>
        <v>1.25</v>
      </c>
      <c r="O6" s="69">
        <f t="shared" si="2"/>
        <v>2.2916666666666665</v>
      </c>
      <c r="P6" s="101" t="str">
        <f t="shared" si="3"/>
        <v>basso</v>
      </c>
      <c r="Q6" s="102" t="str">
        <f t="shared" si="4"/>
        <v>0</v>
      </c>
      <c r="R6" s="103" t="str">
        <f t="shared" si="5"/>
        <v>0</v>
      </c>
      <c r="S6" s="66"/>
    </row>
    <row r="7" spans="1:19" ht="54" x14ac:dyDescent="0.25">
      <c r="A7" s="116" t="s">
        <v>217</v>
      </c>
      <c r="B7" s="106" t="s">
        <v>296</v>
      </c>
      <c r="C7" s="89">
        <v>1</v>
      </c>
      <c r="D7" s="89">
        <v>5</v>
      </c>
      <c r="E7" s="89">
        <v>1</v>
      </c>
      <c r="F7" s="89">
        <v>1</v>
      </c>
      <c r="G7" s="89">
        <v>1</v>
      </c>
      <c r="H7" s="89">
        <v>5</v>
      </c>
      <c r="I7" s="68">
        <f t="shared" si="0"/>
        <v>2.3333333333333335</v>
      </c>
      <c r="J7" s="89">
        <v>1</v>
      </c>
      <c r="K7" s="89">
        <v>1</v>
      </c>
      <c r="L7" s="89">
        <v>0</v>
      </c>
      <c r="M7" s="89">
        <v>3</v>
      </c>
      <c r="N7" s="68">
        <f t="shared" si="1"/>
        <v>1.25</v>
      </c>
      <c r="O7" s="69">
        <f t="shared" si="2"/>
        <v>2.916666666666667</v>
      </c>
      <c r="P7" s="101" t="str">
        <f t="shared" si="3"/>
        <v>basso</v>
      </c>
      <c r="Q7" s="102" t="str">
        <f t="shared" si="4"/>
        <v>0</v>
      </c>
      <c r="R7" s="103" t="str">
        <f t="shared" si="5"/>
        <v>0</v>
      </c>
      <c r="S7" s="66"/>
    </row>
    <row r="8" spans="1:19" ht="40.5" x14ac:dyDescent="0.25">
      <c r="A8" s="116" t="s">
        <v>217</v>
      </c>
      <c r="B8" s="106" t="s">
        <v>80</v>
      </c>
      <c r="C8" s="89">
        <v>4</v>
      </c>
      <c r="D8" s="89">
        <v>5</v>
      </c>
      <c r="E8" s="89">
        <v>1</v>
      </c>
      <c r="F8" s="89">
        <v>1</v>
      </c>
      <c r="G8" s="89">
        <v>1</v>
      </c>
      <c r="H8" s="89">
        <v>2</v>
      </c>
      <c r="I8" s="68">
        <f t="shared" si="0"/>
        <v>2.3333333333333335</v>
      </c>
      <c r="J8" s="89">
        <v>1</v>
      </c>
      <c r="K8" s="89">
        <v>1</v>
      </c>
      <c r="L8" s="89">
        <v>0</v>
      </c>
      <c r="M8" s="89">
        <v>3</v>
      </c>
      <c r="N8" s="68">
        <f t="shared" si="1"/>
        <v>1.25</v>
      </c>
      <c r="O8" s="69">
        <f t="shared" si="2"/>
        <v>2.916666666666667</v>
      </c>
      <c r="P8" s="101" t="str">
        <f t="shared" si="3"/>
        <v>basso</v>
      </c>
      <c r="Q8" s="102" t="str">
        <f t="shared" si="4"/>
        <v>0</v>
      </c>
      <c r="R8" s="103" t="str">
        <f t="shared" si="5"/>
        <v>0</v>
      </c>
      <c r="S8" s="66"/>
    </row>
    <row r="9" spans="1:19" ht="40.5" x14ac:dyDescent="0.25">
      <c r="A9" s="116" t="s">
        <v>217</v>
      </c>
      <c r="B9" s="106" t="s">
        <v>81</v>
      </c>
      <c r="C9" s="89">
        <v>4</v>
      </c>
      <c r="D9" s="89">
        <v>5</v>
      </c>
      <c r="E9" s="89">
        <v>1</v>
      </c>
      <c r="F9" s="89">
        <v>3</v>
      </c>
      <c r="G9" s="89">
        <v>5</v>
      </c>
      <c r="H9" s="89">
        <v>5</v>
      </c>
      <c r="I9" s="68">
        <f t="shared" si="0"/>
        <v>3.8333333333333335</v>
      </c>
      <c r="J9" s="89">
        <v>1</v>
      </c>
      <c r="K9" s="89">
        <v>1</v>
      </c>
      <c r="L9" s="89">
        <v>0</v>
      </c>
      <c r="M9" s="89">
        <v>3</v>
      </c>
      <c r="N9" s="68">
        <f t="shared" si="1"/>
        <v>1.25</v>
      </c>
      <c r="O9" s="69">
        <f t="shared" si="2"/>
        <v>4.791666666666667</v>
      </c>
      <c r="P9" s="101" t="str">
        <f t="shared" si="3"/>
        <v>0</v>
      </c>
      <c r="Q9" s="102" t="str">
        <f t="shared" si="4"/>
        <v>medio</v>
      </c>
      <c r="R9" s="103" t="str">
        <f t="shared" si="5"/>
        <v>0</v>
      </c>
      <c r="S9" s="66" t="s">
        <v>215</v>
      </c>
    </row>
    <row r="10" spans="1:19" ht="40.5" x14ac:dyDescent="0.25">
      <c r="A10" s="116" t="s">
        <v>217</v>
      </c>
      <c r="B10" s="106" t="s">
        <v>82</v>
      </c>
      <c r="C10" s="89">
        <v>5</v>
      </c>
      <c r="D10" s="89">
        <v>5</v>
      </c>
      <c r="E10" s="89">
        <v>1</v>
      </c>
      <c r="F10" s="89">
        <v>3</v>
      </c>
      <c r="G10" s="89">
        <v>5</v>
      </c>
      <c r="H10" s="89">
        <v>5</v>
      </c>
      <c r="I10" s="68">
        <f t="shared" si="0"/>
        <v>4</v>
      </c>
      <c r="J10" s="89">
        <v>1</v>
      </c>
      <c r="K10" s="89">
        <v>1</v>
      </c>
      <c r="L10" s="89">
        <v>0</v>
      </c>
      <c r="M10" s="89">
        <v>3</v>
      </c>
      <c r="N10" s="68">
        <f t="shared" si="1"/>
        <v>1.25</v>
      </c>
      <c r="O10" s="69">
        <f t="shared" si="2"/>
        <v>5</v>
      </c>
      <c r="P10" s="101" t="str">
        <f t="shared" si="3"/>
        <v>0</v>
      </c>
      <c r="Q10" s="102" t="str">
        <f t="shared" si="4"/>
        <v>medio</v>
      </c>
      <c r="R10" s="103" t="str">
        <f t="shared" si="5"/>
        <v>0</v>
      </c>
      <c r="S10" s="66" t="s">
        <v>283</v>
      </c>
    </row>
    <row r="11" spans="1:19" ht="54" x14ac:dyDescent="0.25">
      <c r="A11" s="116" t="s">
        <v>217</v>
      </c>
      <c r="B11" s="106" t="s">
        <v>231</v>
      </c>
      <c r="C11" s="89">
        <v>5</v>
      </c>
      <c r="D11" s="89">
        <v>5</v>
      </c>
      <c r="E11" s="89">
        <v>1</v>
      </c>
      <c r="F11" s="89">
        <v>1</v>
      </c>
      <c r="G11" s="89">
        <v>1</v>
      </c>
      <c r="H11" s="89">
        <v>5</v>
      </c>
      <c r="I11" s="68">
        <f t="shared" si="0"/>
        <v>3</v>
      </c>
      <c r="J11" s="89">
        <v>1</v>
      </c>
      <c r="K11" s="89">
        <v>1</v>
      </c>
      <c r="L11" s="89">
        <v>0</v>
      </c>
      <c r="M11" s="89">
        <v>3</v>
      </c>
      <c r="N11" s="68">
        <f t="shared" si="1"/>
        <v>1.25</v>
      </c>
      <c r="O11" s="69">
        <f t="shared" si="2"/>
        <v>3.75</v>
      </c>
      <c r="P11" s="101" t="str">
        <f t="shared" si="3"/>
        <v>0</v>
      </c>
      <c r="Q11" s="102" t="str">
        <f t="shared" si="4"/>
        <v>medio</v>
      </c>
      <c r="R11" s="103" t="str">
        <f t="shared" si="5"/>
        <v>0</v>
      </c>
      <c r="S11" s="66" t="s">
        <v>283</v>
      </c>
    </row>
    <row r="12" spans="1:19" ht="27" x14ac:dyDescent="0.25">
      <c r="A12" s="116" t="s">
        <v>217</v>
      </c>
      <c r="B12" s="106" t="s">
        <v>83</v>
      </c>
      <c r="C12" s="89">
        <v>1</v>
      </c>
      <c r="D12" s="89">
        <v>5</v>
      </c>
      <c r="E12" s="89">
        <v>1</v>
      </c>
      <c r="F12" s="89">
        <v>1</v>
      </c>
      <c r="G12" s="89">
        <v>3</v>
      </c>
      <c r="H12" s="89">
        <v>2</v>
      </c>
      <c r="I12" s="68">
        <f t="shared" si="0"/>
        <v>2.1666666666666665</v>
      </c>
      <c r="J12" s="89">
        <v>1</v>
      </c>
      <c r="K12" s="89">
        <v>1</v>
      </c>
      <c r="L12" s="89">
        <v>0</v>
      </c>
      <c r="M12" s="89">
        <v>3</v>
      </c>
      <c r="N12" s="68">
        <f t="shared" si="1"/>
        <v>1.25</v>
      </c>
      <c r="O12" s="69">
        <f t="shared" si="2"/>
        <v>2.708333333333333</v>
      </c>
      <c r="P12" s="101" t="str">
        <f t="shared" si="3"/>
        <v>basso</v>
      </c>
      <c r="Q12" s="102" t="str">
        <f t="shared" si="4"/>
        <v>0</v>
      </c>
      <c r="R12" s="103" t="str">
        <f t="shared" si="5"/>
        <v>0</v>
      </c>
      <c r="S12" s="66"/>
    </row>
    <row r="13" spans="1:19" ht="27" x14ac:dyDescent="0.25">
      <c r="A13" s="116" t="s">
        <v>217</v>
      </c>
      <c r="B13" s="106" t="s">
        <v>84</v>
      </c>
      <c r="C13" s="89">
        <v>1</v>
      </c>
      <c r="D13" s="89">
        <v>2</v>
      </c>
      <c r="E13" s="89">
        <v>1</v>
      </c>
      <c r="F13" s="89">
        <v>1</v>
      </c>
      <c r="G13" s="89">
        <v>3</v>
      </c>
      <c r="H13" s="89">
        <v>5</v>
      </c>
      <c r="I13" s="68">
        <f t="shared" si="0"/>
        <v>2.1666666666666665</v>
      </c>
      <c r="J13" s="89">
        <v>1</v>
      </c>
      <c r="K13" s="89">
        <v>1</v>
      </c>
      <c r="L13" s="89">
        <v>0</v>
      </c>
      <c r="M13" s="89">
        <v>3</v>
      </c>
      <c r="N13" s="68">
        <f t="shared" si="1"/>
        <v>1.25</v>
      </c>
      <c r="O13" s="69">
        <f t="shared" si="2"/>
        <v>2.708333333333333</v>
      </c>
      <c r="P13" s="101" t="str">
        <f t="shared" si="3"/>
        <v>basso</v>
      </c>
      <c r="Q13" s="102" t="str">
        <f t="shared" si="4"/>
        <v>0</v>
      </c>
      <c r="R13" s="103" t="str">
        <f t="shared" si="5"/>
        <v>0</v>
      </c>
      <c r="S13" s="66"/>
    </row>
    <row r="14" spans="1:19" ht="40.5" x14ac:dyDescent="0.25">
      <c r="A14" s="116" t="s">
        <v>217</v>
      </c>
      <c r="B14" s="106" t="s">
        <v>87</v>
      </c>
      <c r="C14" s="89">
        <v>5</v>
      </c>
      <c r="D14" s="89">
        <v>2</v>
      </c>
      <c r="E14" s="89">
        <v>1</v>
      </c>
      <c r="F14" s="89">
        <v>1</v>
      </c>
      <c r="G14" s="89">
        <v>1</v>
      </c>
      <c r="H14" s="89">
        <v>5</v>
      </c>
      <c r="I14" s="68">
        <f t="shared" si="0"/>
        <v>2.5</v>
      </c>
      <c r="J14" s="89">
        <v>1</v>
      </c>
      <c r="K14" s="89">
        <v>1</v>
      </c>
      <c r="L14" s="89">
        <v>0</v>
      </c>
      <c r="M14" s="89">
        <v>0</v>
      </c>
      <c r="N14" s="68">
        <f t="shared" si="1"/>
        <v>0.5</v>
      </c>
      <c r="O14" s="69">
        <f t="shared" si="2"/>
        <v>1.25</v>
      </c>
      <c r="P14" s="101" t="str">
        <f t="shared" si="3"/>
        <v>basso</v>
      </c>
      <c r="Q14" s="102" t="str">
        <f t="shared" si="4"/>
        <v>0</v>
      </c>
      <c r="R14" s="103" t="str">
        <f t="shared" si="5"/>
        <v>0</v>
      </c>
      <c r="S14" s="66"/>
    </row>
    <row r="15" spans="1:19" s="14" customFormat="1" ht="54" x14ac:dyDescent="0.25">
      <c r="A15" s="116" t="s">
        <v>217</v>
      </c>
      <c r="B15" s="117" t="s">
        <v>88</v>
      </c>
      <c r="C15" s="118">
        <v>5</v>
      </c>
      <c r="D15" s="118">
        <v>5</v>
      </c>
      <c r="E15" s="118">
        <v>1</v>
      </c>
      <c r="F15" s="118">
        <v>3</v>
      </c>
      <c r="G15" s="118">
        <v>1</v>
      </c>
      <c r="H15" s="118">
        <v>5</v>
      </c>
      <c r="I15" s="68">
        <f t="shared" si="0"/>
        <v>3.3333333333333335</v>
      </c>
      <c r="J15" s="118">
        <v>1</v>
      </c>
      <c r="K15" s="118">
        <v>1</v>
      </c>
      <c r="L15" s="118">
        <v>0</v>
      </c>
      <c r="M15" s="118">
        <v>5</v>
      </c>
      <c r="N15" s="68">
        <f t="shared" si="1"/>
        <v>1.75</v>
      </c>
      <c r="O15" s="119">
        <f t="shared" si="2"/>
        <v>5.8333333333333339</v>
      </c>
      <c r="P15" s="120" t="str">
        <f t="shared" ref="P15:P16" si="6">IF(O15&lt;3, "basso","0")</f>
        <v>0</v>
      </c>
      <c r="Q15" s="121" t="str">
        <f t="shared" si="4"/>
        <v>medio</v>
      </c>
      <c r="R15" s="122" t="str">
        <f t="shared" si="5"/>
        <v>0</v>
      </c>
      <c r="S15" s="66" t="s">
        <v>215</v>
      </c>
    </row>
    <row r="16" spans="1:19" ht="27" x14ac:dyDescent="0.25">
      <c r="A16" s="116" t="s">
        <v>217</v>
      </c>
      <c r="B16" s="106" t="s">
        <v>89</v>
      </c>
      <c r="C16" s="89">
        <v>1</v>
      </c>
      <c r="D16" s="89">
        <v>2</v>
      </c>
      <c r="E16" s="89">
        <v>1</v>
      </c>
      <c r="F16" s="89">
        <v>1</v>
      </c>
      <c r="G16" s="89">
        <v>1</v>
      </c>
      <c r="H16" s="89">
        <v>5</v>
      </c>
      <c r="I16" s="68">
        <f t="shared" si="0"/>
        <v>1.8333333333333333</v>
      </c>
      <c r="J16" s="89">
        <v>1</v>
      </c>
      <c r="K16" s="89">
        <v>1</v>
      </c>
      <c r="L16" s="89">
        <v>0</v>
      </c>
      <c r="M16" s="89">
        <v>3</v>
      </c>
      <c r="N16" s="68">
        <f t="shared" si="1"/>
        <v>1.25</v>
      </c>
      <c r="O16" s="69">
        <f t="shared" si="2"/>
        <v>2.2916666666666665</v>
      </c>
      <c r="P16" s="101" t="str">
        <f t="shared" si="6"/>
        <v>basso</v>
      </c>
      <c r="Q16" s="102" t="str">
        <f t="shared" si="4"/>
        <v>0</v>
      </c>
      <c r="R16" s="103" t="str">
        <f t="shared" si="5"/>
        <v>0</v>
      </c>
      <c r="S16" s="66"/>
    </row>
  </sheetData>
  <mergeCells count="3">
    <mergeCell ref="O3:R3"/>
    <mergeCell ref="A2:B2"/>
    <mergeCell ref="O2:R2"/>
  </mergeCells>
  <printOptions horizontalCentered="1" verticalCentered="1"/>
  <pageMargins left="0" right="0" top="0" bottom="0" header="0" footer="0"/>
  <pageSetup paperSize="9" scale="91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7"/>
  <sheetViews>
    <sheetView topLeftCell="A4" workbookViewId="0">
      <selection activeCell="A4" sqref="A4:A17"/>
    </sheetView>
  </sheetViews>
  <sheetFormatPr defaultRowHeight="15" x14ac:dyDescent="0.25"/>
  <cols>
    <col min="1" max="1" width="10.28515625" bestFit="1" customWidth="1"/>
    <col min="2" max="2" width="33.7109375" customWidth="1"/>
    <col min="3" max="8" width="4.5703125" customWidth="1"/>
    <col min="9" max="9" width="8.5703125" customWidth="1"/>
    <col min="10" max="14" width="7.42578125" customWidth="1"/>
    <col min="15" max="15" width="6.85546875" customWidth="1"/>
    <col min="16" max="16" width="5.7109375" customWidth="1"/>
    <col min="17" max="17" width="5.5703125" customWidth="1"/>
    <col min="18" max="18" width="5.85546875" customWidth="1"/>
    <col min="19" max="19" width="15" customWidth="1"/>
  </cols>
  <sheetData>
    <row r="2" spans="1:19" ht="15" customHeight="1" x14ac:dyDescent="0.25">
      <c r="A2" s="183" t="s">
        <v>112</v>
      </c>
      <c r="B2" s="183"/>
      <c r="C2" s="59" t="s">
        <v>9</v>
      </c>
      <c r="D2" s="59"/>
      <c r="E2" s="59"/>
      <c r="F2" s="59"/>
      <c r="G2" s="59"/>
      <c r="H2" s="59"/>
      <c r="I2" s="59"/>
      <c r="J2" s="60" t="s">
        <v>5</v>
      </c>
      <c r="K2" s="60"/>
      <c r="L2" s="60"/>
      <c r="M2" s="60"/>
      <c r="N2" s="60"/>
      <c r="O2" s="188"/>
      <c r="P2" s="188"/>
      <c r="Q2" s="188"/>
      <c r="R2" s="188"/>
      <c r="S2" s="61"/>
    </row>
    <row r="3" spans="1:19" ht="96.75" x14ac:dyDescent="0.25">
      <c r="A3" s="177" t="s">
        <v>332</v>
      </c>
      <c r="B3" s="62" t="s">
        <v>240</v>
      </c>
      <c r="C3" s="63" t="s">
        <v>0</v>
      </c>
      <c r="D3" s="63" t="s">
        <v>1</v>
      </c>
      <c r="E3" s="63" t="s">
        <v>2</v>
      </c>
      <c r="F3" s="63" t="s">
        <v>3</v>
      </c>
      <c r="G3" s="63" t="s">
        <v>4</v>
      </c>
      <c r="H3" s="63" t="s">
        <v>23</v>
      </c>
      <c r="I3" s="64" t="s">
        <v>10</v>
      </c>
      <c r="J3" s="65" t="s">
        <v>6</v>
      </c>
      <c r="K3" s="65" t="s">
        <v>7</v>
      </c>
      <c r="L3" s="65" t="s">
        <v>8</v>
      </c>
      <c r="M3" s="65" t="s">
        <v>14</v>
      </c>
      <c r="N3" s="64" t="s">
        <v>11</v>
      </c>
      <c r="O3" s="184" t="s">
        <v>18</v>
      </c>
      <c r="P3" s="184"/>
      <c r="Q3" s="184"/>
      <c r="R3" s="184"/>
      <c r="S3" s="66" t="s">
        <v>287</v>
      </c>
    </row>
    <row r="4" spans="1:19" ht="27" x14ac:dyDescent="0.25">
      <c r="A4" s="116" t="s">
        <v>218</v>
      </c>
      <c r="B4" s="106" t="s">
        <v>113</v>
      </c>
      <c r="C4" s="89">
        <v>5</v>
      </c>
      <c r="D4" s="89">
        <v>5</v>
      </c>
      <c r="E4" s="89">
        <v>1</v>
      </c>
      <c r="F4" s="89">
        <v>1</v>
      </c>
      <c r="G4" s="89">
        <v>1</v>
      </c>
      <c r="H4" s="89">
        <v>3</v>
      </c>
      <c r="I4" s="123">
        <f t="shared" ref="I4:I17" si="0">SUM(C4:H4)/6</f>
        <v>2.6666666666666665</v>
      </c>
      <c r="J4" s="89">
        <v>1</v>
      </c>
      <c r="K4" s="89">
        <v>1</v>
      </c>
      <c r="L4" s="89">
        <v>0</v>
      </c>
      <c r="M4" s="89">
        <v>2</v>
      </c>
      <c r="N4" s="123">
        <f t="shared" ref="N4:N12" si="1">SUM(J4:M4)/4</f>
        <v>1</v>
      </c>
      <c r="O4" s="124">
        <f t="shared" ref="O4:O17" si="2">I4*N4</f>
        <v>2.6666666666666665</v>
      </c>
      <c r="P4" s="125" t="str">
        <f t="shared" ref="P4:P16" si="3">IF(O4&lt;3, "basso","0")</f>
        <v>basso</v>
      </c>
      <c r="Q4" s="126" t="str">
        <f t="shared" ref="Q4:Q17" si="4">IF(AND(O4&gt;3, O4&lt;6),"medio", "0")</f>
        <v>0</v>
      </c>
      <c r="R4" s="127" t="str">
        <f t="shared" ref="R4:R17" si="5">IF(O4&gt;6, "ALTO","0")</f>
        <v>0</v>
      </c>
      <c r="S4" s="66"/>
    </row>
    <row r="5" spans="1:19" ht="81" x14ac:dyDescent="0.25">
      <c r="A5" s="116" t="s">
        <v>218</v>
      </c>
      <c r="B5" s="106" t="s">
        <v>114</v>
      </c>
      <c r="C5" s="89">
        <v>2</v>
      </c>
      <c r="D5" s="89">
        <v>5</v>
      </c>
      <c r="E5" s="89">
        <v>3</v>
      </c>
      <c r="F5" s="89">
        <v>3</v>
      </c>
      <c r="G5" s="89">
        <v>1</v>
      </c>
      <c r="H5" s="89">
        <v>3</v>
      </c>
      <c r="I5" s="123">
        <f t="shared" si="0"/>
        <v>2.8333333333333335</v>
      </c>
      <c r="J5" s="89">
        <v>1</v>
      </c>
      <c r="K5" s="89">
        <v>1</v>
      </c>
      <c r="L5" s="89">
        <v>0</v>
      </c>
      <c r="M5" s="89">
        <v>2</v>
      </c>
      <c r="N5" s="123">
        <f t="shared" si="1"/>
        <v>1</v>
      </c>
      <c r="O5" s="124">
        <f t="shared" si="2"/>
        <v>2.8333333333333335</v>
      </c>
      <c r="P5" s="125" t="str">
        <f t="shared" si="3"/>
        <v>basso</v>
      </c>
      <c r="Q5" s="126" t="str">
        <f t="shared" si="4"/>
        <v>0</v>
      </c>
      <c r="R5" s="127" t="str">
        <f t="shared" si="5"/>
        <v>0</v>
      </c>
      <c r="S5" s="66"/>
    </row>
    <row r="6" spans="1:19" ht="54" x14ac:dyDescent="0.25">
      <c r="A6" s="116" t="s">
        <v>218</v>
      </c>
      <c r="B6" s="106" t="s">
        <v>220</v>
      </c>
      <c r="C6" s="89">
        <v>1</v>
      </c>
      <c r="D6" s="89">
        <v>2</v>
      </c>
      <c r="E6" s="89">
        <v>3</v>
      </c>
      <c r="F6" s="89">
        <v>1</v>
      </c>
      <c r="G6" s="89">
        <v>1</v>
      </c>
      <c r="H6" s="89">
        <v>5</v>
      </c>
      <c r="I6" s="123">
        <f t="shared" si="0"/>
        <v>2.1666666666666665</v>
      </c>
      <c r="J6" s="89">
        <v>1</v>
      </c>
      <c r="K6" s="89">
        <v>1</v>
      </c>
      <c r="L6" s="89">
        <v>0</v>
      </c>
      <c r="M6" s="89">
        <v>2</v>
      </c>
      <c r="N6" s="123">
        <f t="shared" si="1"/>
        <v>1</v>
      </c>
      <c r="O6" s="124">
        <f t="shared" si="2"/>
        <v>2.1666666666666665</v>
      </c>
      <c r="P6" s="125" t="str">
        <f t="shared" si="3"/>
        <v>basso</v>
      </c>
      <c r="Q6" s="126" t="str">
        <f t="shared" si="4"/>
        <v>0</v>
      </c>
      <c r="R6" s="127" t="str">
        <f t="shared" si="5"/>
        <v>0</v>
      </c>
      <c r="S6" s="66"/>
    </row>
    <row r="7" spans="1:19" x14ac:dyDescent="0.25">
      <c r="A7" s="116" t="s">
        <v>218</v>
      </c>
      <c r="B7" s="106" t="s">
        <v>115</v>
      </c>
      <c r="C7" s="89">
        <v>2</v>
      </c>
      <c r="D7" s="89">
        <v>2</v>
      </c>
      <c r="E7" s="89">
        <v>1</v>
      </c>
      <c r="F7" s="89">
        <v>1</v>
      </c>
      <c r="G7" s="89">
        <v>1</v>
      </c>
      <c r="H7" s="89"/>
      <c r="I7" s="123">
        <f t="shared" si="0"/>
        <v>1.1666666666666667</v>
      </c>
      <c r="J7" s="89">
        <v>1</v>
      </c>
      <c r="K7" s="89">
        <v>1</v>
      </c>
      <c r="L7" s="89">
        <v>0</v>
      </c>
      <c r="M7" s="89">
        <v>2</v>
      </c>
      <c r="N7" s="123">
        <f t="shared" si="1"/>
        <v>1</v>
      </c>
      <c r="O7" s="124">
        <f t="shared" si="2"/>
        <v>1.1666666666666667</v>
      </c>
      <c r="P7" s="125" t="str">
        <f t="shared" si="3"/>
        <v>basso</v>
      </c>
      <c r="Q7" s="126" t="str">
        <f t="shared" si="4"/>
        <v>0</v>
      </c>
      <c r="R7" s="127" t="str">
        <f t="shared" si="5"/>
        <v>0</v>
      </c>
      <c r="S7" s="66"/>
    </row>
    <row r="8" spans="1:19" x14ac:dyDescent="0.25">
      <c r="A8" s="116" t="s">
        <v>218</v>
      </c>
      <c r="B8" s="106" t="s">
        <v>73</v>
      </c>
      <c r="C8" s="89">
        <v>2</v>
      </c>
      <c r="D8" s="89">
        <v>2</v>
      </c>
      <c r="E8" s="89">
        <v>1</v>
      </c>
      <c r="F8" s="89">
        <v>1</v>
      </c>
      <c r="G8" s="89">
        <v>1</v>
      </c>
      <c r="H8" s="89"/>
      <c r="I8" s="123">
        <f t="shared" si="0"/>
        <v>1.1666666666666667</v>
      </c>
      <c r="J8" s="89">
        <v>1</v>
      </c>
      <c r="K8" s="89">
        <v>1</v>
      </c>
      <c r="L8" s="89">
        <v>0</v>
      </c>
      <c r="M8" s="89">
        <v>2</v>
      </c>
      <c r="N8" s="123">
        <f t="shared" si="1"/>
        <v>1</v>
      </c>
      <c r="O8" s="124">
        <f t="shared" si="2"/>
        <v>1.1666666666666667</v>
      </c>
      <c r="P8" s="125" t="str">
        <f t="shared" si="3"/>
        <v>basso</v>
      </c>
      <c r="Q8" s="126" t="str">
        <f t="shared" si="4"/>
        <v>0</v>
      </c>
      <c r="R8" s="127" t="str">
        <f t="shared" si="5"/>
        <v>0</v>
      </c>
      <c r="S8" s="66"/>
    </row>
    <row r="9" spans="1:19" x14ac:dyDescent="0.25">
      <c r="A9" s="116" t="s">
        <v>218</v>
      </c>
      <c r="B9" s="106" t="s">
        <v>116</v>
      </c>
      <c r="C9" s="89">
        <v>5</v>
      </c>
      <c r="D9" s="89">
        <v>2</v>
      </c>
      <c r="E9" s="89">
        <v>1</v>
      </c>
      <c r="F9" s="89">
        <v>1</v>
      </c>
      <c r="G9" s="89">
        <v>1</v>
      </c>
      <c r="H9" s="89">
        <v>5</v>
      </c>
      <c r="I9" s="123">
        <f t="shared" si="0"/>
        <v>2.5</v>
      </c>
      <c r="J9" s="89">
        <v>1</v>
      </c>
      <c r="K9" s="89">
        <v>1</v>
      </c>
      <c r="L9" s="89">
        <v>0</v>
      </c>
      <c r="M9" s="89">
        <v>2</v>
      </c>
      <c r="N9" s="123">
        <f t="shared" si="1"/>
        <v>1</v>
      </c>
      <c r="O9" s="124">
        <f t="shared" si="2"/>
        <v>2.5</v>
      </c>
      <c r="P9" s="125" t="str">
        <f t="shared" si="3"/>
        <v>basso</v>
      </c>
      <c r="Q9" s="126" t="str">
        <f t="shared" si="4"/>
        <v>0</v>
      </c>
      <c r="R9" s="127" t="str">
        <f t="shared" si="5"/>
        <v>0</v>
      </c>
      <c r="S9" s="66"/>
    </row>
    <row r="10" spans="1:19" ht="40.5" x14ac:dyDescent="0.25">
      <c r="A10" s="116" t="s">
        <v>218</v>
      </c>
      <c r="B10" s="106" t="s">
        <v>117</v>
      </c>
      <c r="C10" s="89">
        <v>5</v>
      </c>
      <c r="D10" s="89">
        <v>2</v>
      </c>
      <c r="E10" s="89">
        <v>1</v>
      </c>
      <c r="F10" s="89">
        <v>1</v>
      </c>
      <c r="G10" s="89">
        <v>1</v>
      </c>
      <c r="H10" s="89">
        <v>5</v>
      </c>
      <c r="I10" s="123">
        <f t="shared" si="0"/>
        <v>2.5</v>
      </c>
      <c r="J10" s="89">
        <v>1</v>
      </c>
      <c r="K10" s="89">
        <v>1</v>
      </c>
      <c r="L10" s="89">
        <v>0</v>
      </c>
      <c r="M10" s="89">
        <v>2</v>
      </c>
      <c r="N10" s="123">
        <f t="shared" si="1"/>
        <v>1</v>
      </c>
      <c r="O10" s="124">
        <f t="shared" si="2"/>
        <v>2.5</v>
      </c>
      <c r="P10" s="125" t="str">
        <f t="shared" si="3"/>
        <v>basso</v>
      </c>
      <c r="Q10" s="126" t="str">
        <f t="shared" si="4"/>
        <v>0</v>
      </c>
      <c r="R10" s="127" t="str">
        <f t="shared" si="5"/>
        <v>0</v>
      </c>
      <c r="S10" s="66"/>
    </row>
    <row r="11" spans="1:19" ht="27" x14ac:dyDescent="0.25">
      <c r="A11" s="116" t="s">
        <v>218</v>
      </c>
      <c r="B11" s="106" t="s">
        <v>118</v>
      </c>
      <c r="C11" s="89">
        <v>1</v>
      </c>
      <c r="D11" s="89">
        <v>2</v>
      </c>
      <c r="E11" s="89">
        <v>1</v>
      </c>
      <c r="F11" s="89">
        <v>1</v>
      </c>
      <c r="G11" s="89">
        <v>1</v>
      </c>
      <c r="H11" s="89">
        <v>5</v>
      </c>
      <c r="I11" s="123">
        <f t="shared" si="0"/>
        <v>1.8333333333333333</v>
      </c>
      <c r="J11" s="89">
        <v>1</v>
      </c>
      <c r="K11" s="89">
        <v>1</v>
      </c>
      <c r="L11" s="89">
        <v>0</v>
      </c>
      <c r="M11" s="89">
        <v>2</v>
      </c>
      <c r="N11" s="123">
        <f t="shared" si="1"/>
        <v>1</v>
      </c>
      <c r="O11" s="124">
        <f t="shared" si="2"/>
        <v>1.8333333333333333</v>
      </c>
      <c r="P11" s="125" t="str">
        <f t="shared" si="3"/>
        <v>basso</v>
      </c>
      <c r="Q11" s="126" t="str">
        <f t="shared" si="4"/>
        <v>0</v>
      </c>
      <c r="R11" s="127" t="str">
        <f t="shared" si="5"/>
        <v>0</v>
      </c>
      <c r="S11" s="66"/>
    </row>
    <row r="12" spans="1:19" ht="40.5" x14ac:dyDescent="0.25">
      <c r="A12" s="116" t="s">
        <v>218</v>
      </c>
      <c r="B12" s="106" t="s">
        <v>120</v>
      </c>
      <c r="C12" s="89">
        <v>1</v>
      </c>
      <c r="D12" s="89">
        <v>2</v>
      </c>
      <c r="E12" s="89">
        <v>1</v>
      </c>
      <c r="F12" s="89">
        <v>1</v>
      </c>
      <c r="G12" s="89">
        <v>1</v>
      </c>
      <c r="H12" s="89">
        <v>5</v>
      </c>
      <c r="I12" s="123">
        <f t="shared" si="0"/>
        <v>1.8333333333333333</v>
      </c>
      <c r="J12" s="89">
        <v>1</v>
      </c>
      <c r="K12" s="89">
        <v>1</v>
      </c>
      <c r="L12" s="89">
        <v>0</v>
      </c>
      <c r="M12" s="89">
        <v>2</v>
      </c>
      <c r="N12" s="123">
        <f t="shared" si="1"/>
        <v>1</v>
      </c>
      <c r="O12" s="124">
        <f t="shared" si="2"/>
        <v>1.8333333333333333</v>
      </c>
      <c r="P12" s="125" t="str">
        <f t="shared" si="3"/>
        <v>basso</v>
      </c>
      <c r="Q12" s="126" t="str">
        <f t="shared" si="4"/>
        <v>0</v>
      </c>
      <c r="R12" s="127" t="str">
        <f t="shared" si="5"/>
        <v>0</v>
      </c>
      <c r="S12" s="66"/>
    </row>
    <row r="13" spans="1:19" ht="27" x14ac:dyDescent="0.25">
      <c r="A13" s="116" t="s">
        <v>218</v>
      </c>
      <c r="B13" s="110" t="s">
        <v>221</v>
      </c>
      <c r="C13" s="89">
        <v>3</v>
      </c>
      <c r="D13" s="89">
        <v>5</v>
      </c>
      <c r="E13" s="89">
        <v>3</v>
      </c>
      <c r="F13" s="89">
        <v>5</v>
      </c>
      <c r="G13" s="89">
        <v>1</v>
      </c>
      <c r="H13" s="89">
        <v>5</v>
      </c>
      <c r="I13" s="68">
        <f t="shared" si="0"/>
        <v>3.6666666666666665</v>
      </c>
      <c r="J13" s="89">
        <v>4</v>
      </c>
      <c r="K13" s="89">
        <v>1</v>
      </c>
      <c r="L13" s="89">
        <v>2</v>
      </c>
      <c r="M13" s="89">
        <v>5</v>
      </c>
      <c r="N13" s="68">
        <f t="shared" ref="N13" si="6">SUM(J13:M13)/4</f>
        <v>3</v>
      </c>
      <c r="O13" s="69">
        <f t="shared" si="2"/>
        <v>11</v>
      </c>
      <c r="P13" s="101" t="str">
        <f t="shared" si="3"/>
        <v>0</v>
      </c>
      <c r="Q13" s="102" t="str">
        <f t="shared" si="4"/>
        <v>0</v>
      </c>
      <c r="R13" s="103" t="str">
        <f t="shared" si="5"/>
        <v>ALTO</v>
      </c>
      <c r="S13" s="66" t="s">
        <v>294</v>
      </c>
    </row>
    <row r="14" spans="1:19" s="14" customFormat="1" ht="40.5" x14ac:dyDescent="0.25">
      <c r="A14" s="116" t="s">
        <v>218</v>
      </c>
      <c r="B14" s="107" t="s">
        <v>297</v>
      </c>
      <c r="C14" s="118">
        <v>5</v>
      </c>
      <c r="D14" s="118">
        <v>5</v>
      </c>
      <c r="E14" s="118">
        <v>1</v>
      </c>
      <c r="F14" s="118">
        <v>3</v>
      </c>
      <c r="G14" s="118">
        <v>1</v>
      </c>
      <c r="H14" s="118">
        <v>5</v>
      </c>
      <c r="I14" s="68">
        <f t="shared" si="0"/>
        <v>3.3333333333333335</v>
      </c>
      <c r="J14" s="118">
        <v>1</v>
      </c>
      <c r="K14" s="118">
        <v>1</v>
      </c>
      <c r="L14" s="118">
        <v>0</v>
      </c>
      <c r="M14" s="118">
        <v>5</v>
      </c>
      <c r="N14" s="68">
        <f>SUM(J14:M14)/4</f>
        <v>1.75</v>
      </c>
      <c r="O14" s="119">
        <f t="shared" si="2"/>
        <v>5.8333333333333339</v>
      </c>
      <c r="P14" s="120" t="str">
        <f t="shared" si="3"/>
        <v>0</v>
      </c>
      <c r="Q14" s="121" t="str">
        <f t="shared" si="4"/>
        <v>medio</v>
      </c>
      <c r="R14" s="122" t="str">
        <f t="shared" si="5"/>
        <v>0</v>
      </c>
      <c r="S14" s="66" t="s">
        <v>215</v>
      </c>
    </row>
    <row r="15" spans="1:19" ht="40.5" x14ac:dyDescent="0.25">
      <c r="A15" s="116" t="s">
        <v>218</v>
      </c>
      <c r="B15" s="107" t="s">
        <v>85</v>
      </c>
      <c r="C15" s="89">
        <v>1</v>
      </c>
      <c r="D15" s="89">
        <v>5</v>
      </c>
      <c r="E15" s="89">
        <v>1</v>
      </c>
      <c r="F15" s="89">
        <v>1</v>
      </c>
      <c r="G15" s="89">
        <v>5</v>
      </c>
      <c r="H15" s="89">
        <v>5</v>
      </c>
      <c r="I15" s="68">
        <f t="shared" si="0"/>
        <v>3</v>
      </c>
      <c r="J15" s="89">
        <v>1</v>
      </c>
      <c r="K15" s="89">
        <v>1</v>
      </c>
      <c r="L15" s="89">
        <v>0</v>
      </c>
      <c r="M15" s="89">
        <v>3</v>
      </c>
      <c r="N15" s="68">
        <f>SUM(J15:M15)/4</f>
        <v>1.25</v>
      </c>
      <c r="O15" s="69">
        <f t="shared" si="2"/>
        <v>3.75</v>
      </c>
      <c r="P15" s="101" t="str">
        <f t="shared" si="3"/>
        <v>0</v>
      </c>
      <c r="Q15" s="102" t="str">
        <f t="shared" si="4"/>
        <v>medio</v>
      </c>
      <c r="R15" s="103" t="str">
        <f t="shared" si="5"/>
        <v>0</v>
      </c>
      <c r="S15" s="66" t="s">
        <v>215</v>
      </c>
    </row>
    <row r="16" spans="1:19" ht="40.5" x14ac:dyDescent="0.25">
      <c r="A16" s="116" t="s">
        <v>218</v>
      </c>
      <c r="B16" s="107" t="s">
        <v>86</v>
      </c>
      <c r="C16" s="89">
        <v>1</v>
      </c>
      <c r="D16" s="89">
        <v>5</v>
      </c>
      <c r="E16" s="89">
        <v>1</v>
      </c>
      <c r="F16" s="89">
        <v>1</v>
      </c>
      <c r="G16" s="89">
        <v>5</v>
      </c>
      <c r="H16" s="89">
        <v>5</v>
      </c>
      <c r="I16" s="68">
        <f t="shared" si="0"/>
        <v>3</v>
      </c>
      <c r="J16" s="89">
        <v>1</v>
      </c>
      <c r="K16" s="89">
        <v>1</v>
      </c>
      <c r="L16" s="89">
        <v>0</v>
      </c>
      <c r="M16" s="89">
        <v>3</v>
      </c>
      <c r="N16" s="68">
        <f>SUM(J16:M16)/4</f>
        <v>1.25</v>
      </c>
      <c r="O16" s="69">
        <f t="shared" si="2"/>
        <v>3.75</v>
      </c>
      <c r="P16" s="101" t="str">
        <f t="shared" si="3"/>
        <v>0</v>
      </c>
      <c r="Q16" s="102" t="str">
        <f t="shared" si="4"/>
        <v>medio</v>
      </c>
      <c r="R16" s="103" t="str">
        <f t="shared" si="5"/>
        <v>0</v>
      </c>
      <c r="S16" s="66" t="s">
        <v>215</v>
      </c>
    </row>
    <row r="17" spans="1:19" s="14" customFormat="1" ht="54" x14ac:dyDescent="0.25">
      <c r="A17" s="116" t="s">
        <v>218</v>
      </c>
      <c r="B17" s="117" t="s">
        <v>88</v>
      </c>
      <c r="C17" s="118">
        <v>5</v>
      </c>
      <c r="D17" s="118">
        <v>5</v>
      </c>
      <c r="E17" s="118">
        <v>1</v>
      </c>
      <c r="F17" s="118">
        <v>3</v>
      </c>
      <c r="G17" s="118">
        <v>1</v>
      </c>
      <c r="H17" s="118">
        <v>5</v>
      </c>
      <c r="I17" s="68">
        <f t="shared" si="0"/>
        <v>3.3333333333333335</v>
      </c>
      <c r="J17" s="118">
        <v>1</v>
      </c>
      <c r="K17" s="118">
        <v>1</v>
      </c>
      <c r="L17" s="118">
        <v>0</v>
      </c>
      <c r="M17" s="118">
        <v>5</v>
      </c>
      <c r="N17" s="68">
        <f>SUM(J17:M17)/4</f>
        <v>1.75</v>
      </c>
      <c r="O17" s="119">
        <f t="shared" si="2"/>
        <v>5.8333333333333339</v>
      </c>
      <c r="P17" s="120" t="str">
        <f t="shared" ref="P17" si="7">IF(O17&lt;3, "basso","0")</f>
        <v>0</v>
      </c>
      <c r="Q17" s="121" t="str">
        <f t="shared" si="4"/>
        <v>medio</v>
      </c>
      <c r="R17" s="122" t="str">
        <f t="shared" si="5"/>
        <v>0</v>
      </c>
      <c r="S17" s="66" t="s">
        <v>215</v>
      </c>
    </row>
  </sheetData>
  <mergeCells count="3">
    <mergeCell ref="O3:R3"/>
    <mergeCell ref="A2:B2"/>
    <mergeCell ref="O2:R2"/>
  </mergeCells>
  <pageMargins left="0" right="0" top="0" bottom="0" header="0" footer="0"/>
  <pageSetup paperSize="9" scale="92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4"/>
  <sheetViews>
    <sheetView topLeftCell="A21" zoomScaleNormal="100" workbookViewId="0">
      <selection activeCell="A24" sqref="A24"/>
    </sheetView>
  </sheetViews>
  <sheetFormatPr defaultRowHeight="15" x14ac:dyDescent="0.25"/>
  <cols>
    <col min="1" max="1" width="10.28515625" style="10" bestFit="1" customWidth="1"/>
    <col min="2" max="2" width="21.85546875" customWidth="1"/>
    <col min="3" max="8" width="7.5703125" customWidth="1"/>
    <col min="9" max="13" width="8" customWidth="1"/>
    <col min="15" max="18" width="5.7109375" customWidth="1"/>
    <col min="19" max="19" width="16.140625" customWidth="1"/>
  </cols>
  <sheetData>
    <row r="2" spans="1:19" ht="21.75" customHeight="1" x14ac:dyDescent="0.25">
      <c r="A2" s="183" t="s">
        <v>241</v>
      </c>
      <c r="B2" s="183"/>
      <c r="C2" s="59" t="s">
        <v>9</v>
      </c>
      <c r="D2" s="59"/>
      <c r="E2" s="59"/>
      <c r="F2" s="59"/>
      <c r="G2" s="59"/>
      <c r="H2" s="59"/>
      <c r="I2" s="59"/>
      <c r="J2" s="60" t="s">
        <v>5</v>
      </c>
      <c r="K2" s="60"/>
      <c r="L2" s="60"/>
      <c r="M2" s="60"/>
      <c r="N2" s="60"/>
      <c r="O2" s="188"/>
      <c r="P2" s="188"/>
      <c r="Q2" s="188"/>
      <c r="R2" s="188"/>
      <c r="S2" s="61"/>
    </row>
    <row r="3" spans="1:19" ht="60.75" x14ac:dyDescent="0.25">
      <c r="A3" s="177" t="s">
        <v>332</v>
      </c>
      <c r="B3" s="62" t="s">
        <v>240</v>
      </c>
      <c r="C3" s="63" t="s">
        <v>0</v>
      </c>
      <c r="D3" s="63" t="s">
        <v>1</v>
      </c>
      <c r="E3" s="63" t="s">
        <v>2</v>
      </c>
      <c r="F3" s="63" t="s">
        <v>3</v>
      </c>
      <c r="G3" s="63" t="s">
        <v>4</v>
      </c>
      <c r="H3" s="63" t="s">
        <v>23</v>
      </c>
      <c r="I3" s="64" t="s">
        <v>10</v>
      </c>
      <c r="J3" s="65" t="s">
        <v>6</v>
      </c>
      <c r="K3" s="65" t="s">
        <v>7</v>
      </c>
      <c r="L3" s="65" t="s">
        <v>8</v>
      </c>
      <c r="M3" s="65" t="s">
        <v>14</v>
      </c>
      <c r="N3" s="64" t="s">
        <v>11</v>
      </c>
      <c r="O3" s="181" t="s">
        <v>18</v>
      </c>
      <c r="P3" s="181"/>
      <c r="Q3" s="181"/>
      <c r="R3" s="181"/>
      <c r="S3" s="66" t="s">
        <v>287</v>
      </c>
    </row>
    <row r="4" spans="1:19" s="31" customFormat="1" ht="67.5" x14ac:dyDescent="0.25">
      <c r="A4" s="149" t="s">
        <v>216</v>
      </c>
      <c r="B4" s="150" t="s">
        <v>315</v>
      </c>
      <c r="C4" s="143">
        <v>2</v>
      </c>
      <c r="D4" s="143">
        <v>5</v>
      </c>
      <c r="E4" s="143">
        <v>1</v>
      </c>
      <c r="F4" s="143">
        <v>5</v>
      </c>
      <c r="G4" s="143">
        <v>5</v>
      </c>
      <c r="H4" s="143">
        <v>5</v>
      </c>
      <c r="I4" s="144">
        <f t="shared" ref="I4:I16" si="0">SUM(C4:H4)/6</f>
        <v>3.8333333333333335</v>
      </c>
      <c r="J4" s="143">
        <v>2</v>
      </c>
      <c r="K4" s="143">
        <v>1</v>
      </c>
      <c r="L4" s="143">
        <v>2</v>
      </c>
      <c r="M4" s="143">
        <v>4</v>
      </c>
      <c r="N4" s="144">
        <f t="shared" ref="N4:N16" si="1">SUM(J4:M4)/4</f>
        <v>2.25</v>
      </c>
      <c r="O4" s="145">
        <f t="shared" ref="O4:O16" si="2">I4*N4</f>
        <v>8.625</v>
      </c>
      <c r="P4" s="143" t="str">
        <f t="shared" ref="P4:P16" si="3">IF(O4&lt;3, "basso","0")</f>
        <v>0</v>
      </c>
      <c r="Q4" s="143" t="str">
        <f t="shared" ref="Q4:Q16" si="4">IF(AND(O4&gt;3, O4&lt;6),"medio", "0")</f>
        <v>0</v>
      </c>
      <c r="R4" s="143" t="str">
        <f t="shared" ref="R4:R16" si="5">IF(O4&gt;6, "ALTO","0")</f>
        <v>ALTO</v>
      </c>
      <c r="S4" s="147" t="s">
        <v>283</v>
      </c>
    </row>
    <row r="5" spans="1:19" s="31" customFormat="1" ht="121.5" x14ac:dyDescent="0.25">
      <c r="A5" s="149" t="s">
        <v>216</v>
      </c>
      <c r="B5" s="150" t="s">
        <v>316</v>
      </c>
      <c r="C5" s="143">
        <v>4</v>
      </c>
      <c r="D5" s="143">
        <v>5</v>
      </c>
      <c r="E5" s="143">
        <v>1</v>
      </c>
      <c r="F5" s="143">
        <v>3</v>
      </c>
      <c r="G5" s="143">
        <v>1</v>
      </c>
      <c r="H5" s="143">
        <v>5</v>
      </c>
      <c r="I5" s="144">
        <f t="shared" si="0"/>
        <v>3.1666666666666665</v>
      </c>
      <c r="J5" s="143">
        <v>1</v>
      </c>
      <c r="K5" s="143">
        <v>1</v>
      </c>
      <c r="L5" s="143">
        <v>0</v>
      </c>
      <c r="M5" s="143">
        <v>2</v>
      </c>
      <c r="N5" s="144">
        <f t="shared" si="1"/>
        <v>1</v>
      </c>
      <c r="O5" s="145">
        <f t="shared" si="2"/>
        <v>3.1666666666666665</v>
      </c>
      <c r="P5" s="143" t="str">
        <f t="shared" si="3"/>
        <v>0</v>
      </c>
      <c r="Q5" s="143" t="str">
        <f t="shared" si="4"/>
        <v>medio</v>
      </c>
      <c r="R5" s="143" t="str">
        <f t="shared" si="5"/>
        <v>0</v>
      </c>
      <c r="S5" s="147" t="s">
        <v>283</v>
      </c>
    </row>
    <row r="6" spans="1:19" s="14" customFormat="1" ht="108" x14ac:dyDescent="0.25">
      <c r="A6" s="149" t="s">
        <v>216</v>
      </c>
      <c r="B6" s="150" t="s">
        <v>180</v>
      </c>
      <c r="C6" s="140">
        <v>5</v>
      </c>
      <c r="D6" s="140">
        <v>5</v>
      </c>
      <c r="E6" s="140">
        <v>2</v>
      </c>
      <c r="F6" s="140">
        <v>1</v>
      </c>
      <c r="G6" s="140">
        <v>1</v>
      </c>
      <c r="H6" s="140">
        <v>5</v>
      </c>
      <c r="I6" s="141">
        <f t="shared" si="0"/>
        <v>3.1666666666666665</v>
      </c>
      <c r="J6" s="140">
        <v>1</v>
      </c>
      <c r="K6" s="140">
        <v>1</v>
      </c>
      <c r="L6" s="140">
        <v>2</v>
      </c>
      <c r="M6" s="140">
        <v>3</v>
      </c>
      <c r="N6" s="141">
        <f t="shared" si="1"/>
        <v>1.75</v>
      </c>
      <c r="O6" s="119">
        <f t="shared" si="2"/>
        <v>5.5416666666666661</v>
      </c>
      <c r="P6" s="143" t="str">
        <f t="shared" si="3"/>
        <v>0</v>
      </c>
      <c r="Q6" s="151" t="str">
        <f t="shared" si="4"/>
        <v>medio</v>
      </c>
      <c r="R6" s="152" t="str">
        <f t="shared" si="5"/>
        <v>0</v>
      </c>
      <c r="S6" s="137" t="s">
        <v>286</v>
      </c>
    </row>
    <row r="7" spans="1:19" s="14" customFormat="1" ht="40.5" x14ac:dyDescent="0.25">
      <c r="A7" s="149" t="s">
        <v>216</v>
      </c>
      <c r="B7" s="153" t="s">
        <v>181</v>
      </c>
      <c r="C7" s="140">
        <v>5</v>
      </c>
      <c r="D7" s="140">
        <v>5</v>
      </c>
      <c r="E7" s="140">
        <v>2</v>
      </c>
      <c r="F7" s="140">
        <v>1</v>
      </c>
      <c r="G7" s="140">
        <v>1</v>
      </c>
      <c r="H7" s="140">
        <v>5</v>
      </c>
      <c r="I7" s="141">
        <f t="shared" si="0"/>
        <v>3.1666666666666665</v>
      </c>
      <c r="J7" s="140">
        <v>1</v>
      </c>
      <c r="K7" s="140">
        <v>1</v>
      </c>
      <c r="L7" s="140">
        <v>2</v>
      </c>
      <c r="M7" s="140">
        <v>3</v>
      </c>
      <c r="N7" s="141">
        <f t="shared" si="1"/>
        <v>1.75</v>
      </c>
      <c r="O7" s="119">
        <f t="shared" si="2"/>
        <v>5.5416666666666661</v>
      </c>
      <c r="P7" s="143" t="str">
        <f t="shared" si="3"/>
        <v>0</v>
      </c>
      <c r="Q7" s="151" t="str">
        <f t="shared" si="4"/>
        <v>medio</v>
      </c>
      <c r="R7" s="152" t="str">
        <f t="shared" si="5"/>
        <v>0</v>
      </c>
      <c r="S7" s="137" t="s">
        <v>286</v>
      </c>
    </row>
    <row r="8" spans="1:19" s="14" customFormat="1" ht="67.5" x14ac:dyDescent="0.25">
      <c r="A8" s="149" t="s">
        <v>216</v>
      </c>
      <c r="B8" s="153" t="s">
        <v>182</v>
      </c>
      <c r="C8" s="140">
        <v>5</v>
      </c>
      <c r="D8" s="140">
        <v>5</v>
      </c>
      <c r="E8" s="140">
        <v>2</v>
      </c>
      <c r="F8" s="140">
        <v>1</v>
      </c>
      <c r="G8" s="140">
        <v>1</v>
      </c>
      <c r="H8" s="140">
        <v>5</v>
      </c>
      <c r="I8" s="141">
        <f t="shared" si="0"/>
        <v>3.1666666666666665</v>
      </c>
      <c r="J8" s="140">
        <v>1</v>
      </c>
      <c r="K8" s="140">
        <v>1</v>
      </c>
      <c r="L8" s="140">
        <v>2</v>
      </c>
      <c r="M8" s="140">
        <v>3</v>
      </c>
      <c r="N8" s="141">
        <f t="shared" si="1"/>
        <v>1.75</v>
      </c>
      <c r="O8" s="119">
        <f t="shared" si="2"/>
        <v>5.5416666666666661</v>
      </c>
      <c r="P8" s="143" t="str">
        <f t="shared" si="3"/>
        <v>0</v>
      </c>
      <c r="Q8" s="151" t="str">
        <f t="shared" si="4"/>
        <v>medio</v>
      </c>
      <c r="R8" s="152" t="str">
        <f t="shared" si="5"/>
        <v>0</v>
      </c>
      <c r="S8" s="137" t="s">
        <v>286</v>
      </c>
    </row>
    <row r="9" spans="1:19" s="14" customFormat="1" ht="81" x14ac:dyDescent="0.25">
      <c r="A9" s="149" t="s">
        <v>216</v>
      </c>
      <c r="B9" s="153" t="s">
        <v>183</v>
      </c>
      <c r="C9" s="140">
        <v>4</v>
      </c>
      <c r="D9" s="140">
        <v>5</v>
      </c>
      <c r="E9" s="140">
        <v>1</v>
      </c>
      <c r="F9" s="140">
        <v>3</v>
      </c>
      <c r="G9" s="140">
        <v>1</v>
      </c>
      <c r="H9" s="140">
        <v>5</v>
      </c>
      <c r="I9" s="141">
        <f t="shared" si="0"/>
        <v>3.1666666666666665</v>
      </c>
      <c r="J9" s="140">
        <v>1</v>
      </c>
      <c r="K9" s="140">
        <v>1</v>
      </c>
      <c r="L9" s="140">
        <v>0</v>
      </c>
      <c r="M9" s="140">
        <v>3</v>
      </c>
      <c r="N9" s="141">
        <f t="shared" si="1"/>
        <v>1.25</v>
      </c>
      <c r="O9" s="119">
        <f t="shared" si="2"/>
        <v>3.958333333333333</v>
      </c>
      <c r="P9" s="143" t="str">
        <f t="shared" si="3"/>
        <v>0</v>
      </c>
      <c r="Q9" s="151" t="str">
        <f t="shared" si="4"/>
        <v>medio</v>
      </c>
      <c r="R9" s="152" t="str">
        <f t="shared" si="5"/>
        <v>0</v>
      </c>
      <c r="S9" s="137" t="s">
        <v>286</v>
      </c>
    </row>
    <row r="10" spans="1:19" s="14" customFormat="1" ht="40.5" x14ac:dyDescent="0.25">
      <c r="A10" s="149" t="s">
        <v>216</v>
      </c>
      <c r="B10" s="150" t="s">
        <v>184</v>
      </c>
      <c r="C10" s="140">
        <v>4</v>
      </c>
      <c r="D10" s="140">
        <v>5</v>
      </c>
      <c r="E10" s="140">
        <v>1</v>
      </c>
      <c r="F10" s="140">
        <v>3</v>
      </c>
      <c r="G10" s="140">
        <v>1</v>
      </c>
      <c r="H10" s="140">
        <v>5</v>
      </c>
      <c r="I10" s="141">
        <f t="shared" si="0"/>
        <v>3.1666666666666665</v>
      </c>
      <c r="J10" s="140">
        <v>1</v>
      </c>
      <c r="K10" s="140">
        <v>1</v>
      </c>
      <c r="L10" s="140">
        <v>0</v>
      </c>
      <c r="M10" s="140">
        <v>3</v>
      </c>
      <c r="N10" s="141">
        <f t="shared" si="1"/>
        <v>1.25</v>
      </c>
      <c r="O10" s="119">
        <f t="shared" si="2"/>
        <v>3.958333333333333</v>
      </c>
      <c r="P10" s="143" t="str">
        <f t="shared" si="3"/>
        <v>0</v>
      </c>
      <c r="Q10" s="151" t="str">
        <f t="shared" si="4"/>
        <v>medio</v>
      </c>
      <c r="R10" s="152" t="str">
        <f t="shared" si="5"/>
        <v>0</v>
      </c>
      <c r="S10" s="137" t="s">
        <v>286</v>
      </c>
    </row>
    <row r="11" spans="1:19" s="14" customFormat="1" ht="67.5" x14ac:dyDescent="0.25">
      <c r="A11" s="149" t="s">
        <v>216</v>
      </c>
      <c r="B11" s="153" t="s">
        <v>185</v>
      </c>
      <c r="C11" s="140">
        <v>4</v>
      </c>
      <c r="D11" s="140">
        <v>5</v>
      </c>
      <c r="E11" s="140">
        <v>2</v>
      </c>
      <c r="F11" s="140">
        <v>3</v>
      </c>
      <c r="G11" s="140">
        <v>1</v>
      </c>
      <c r="H11" s="140">
        <v>5</v>
      </c>
      <c r="I11" s="141">
        <f t="shared" si="0"/>
        <v>3.3333333333333335</v>
      </c>
      <c r="J11" s="140">
        <v>1</v>
      </c>
      <c r="K11" s="140">
        <v>1</v>
      </c>
      <c r="L11" s="140">
        <v>0</v>
      </c>
      <c r="M11" s="140">
        <v>3</v>
      </c>
      <c r="N11" s="141">
        <f t="shared" si="1"/>
        <v>1.25</v>
      </c>
      <c r="O11" s="119">
        <f t="shared" si="2"/>
        <v>4.166666666666667</v>
      </c>
      <c r="P11" s="143" t="str">
        <f t="shared" si="3"/>
        <v>0</v>
      </c>
      <c r="Q11" s="151" t="str">
        <f t="shared" si="4"/>
        <v>medio</v>
      </c>
      <c r="R11" s="152" t="str">
        <f t="shared" si="5"/>
        <v>0</v>
      </c>
      <c r="S11" s="137" t="s">
        <v>286</v>
      </c>
    </row>
    <row r="12" spans="1:19" s="14" customFormat="1" ht="67.5" x14ac:dyDescent="0.25">
      <c r="A12" s="149" t="s">
        <v>216</v>
      </c>
      <c r="B12" s="150" t="s">
        <v>186</v>
      </c>
      <c r="C12" s="140">
        <v>4</v>
      </c>
      <c r="D12" s="140">
        <v>5</v>
      </c>
      <c r="E12" s="140">
        <v>2</v>
      </c>
      <c r="F12" s="140">
        <v>3</v>
      </c>
      <c r="G12" s="140">
        <v>1</v>
      </c>
      <c r="H12" s="140">
        <v>5</v>
      </c>
      <c r="I12" s="141">
        <f t="shared" si="0"/>
        <v>3.3333333333333335</v>
      </c>
      <c r="J12" s="140">
        <v>1</v>
      </c>
      <c r="K12" s="140">
        <v>1</v>
      </c>
      <c r="L12" s="140">
        <v>0</v>
      </c>
      <c r="M12" s="140">
        <v>3</v>
      </c>
      <c r="N12" s="141">
        <f t="shared" si="1"/>
        <v>1.25</v>
      </c>
      <c r="O12" s="119">
        <f t="shared" si="2"/>
        <v>4.166666666666667</v>
      </c>
      <c r="P12" s="143" t="str">
        <f t="shared" si="3"/>
        <v>0</v>
      </c>
      <c r="Q12" s="151" t="str">
        <f t="shared" si="4"/>
        <v>medio</v>
      </c>
      <c r="R12" s="152" t="str">
        <f t="shared" si="5"/>
        <v>0</v>
      </c>
      <c r="S12" s="137" t="s">
        <v>286</v>
      </c>
    </row>
    <row r="13" spans="1:19" s="14" customFormat="1" ht="40.5" x14ac:dyDescent="0.25">
      <c r="A13" s="149" t="s">
        <v>216</v>
      </c>
      <c r="B13" s="150" t="s">
        <v>187</v>
      </c>
      <c r="C13" s="140">
        <v>4</v>
      </c>
      <c r="D13" s="140">
        <v>5</v>
      </c>
      <c r="E13" s="140">
        <v>2</v>
      </c>
      <c r="F13" s="140">
        <v>3</v>
      </c>
      <c r="G13" s="140">
        <v>1</v>
      </c>
      <c r="H13" s="140">
        <v>5</v>
      </c>
      <c r="I13" s="141">
        <f t="shared" si="0"/>
        <v>3.3333333333333335</v>
      </c>
      <c r="J13" s="140">
        <v>1</v>
      </c>
      <c r="K13" s="140">
        <v>1</v>
      </c>
      <c r="L13" s="140">
        <v>0</v>
      </c>
      <c r="M13" s="140">
        <v>3</v>
      </c>
      <c r="N13" s="141">
        <f t="shared" si="1"/>
        <v>1.25</v>
      </c>
      <c r="O13" s="119">
        <f t="shared" si="2"/>
        <v>4.166666666666667</v>
      </c>
      <c r="P13" s="143" t="str">
        <f t="shared" si="3"/>
        <v>0</v>
      </c>
      <c r="Q13" s="151" t="str">
        <f t="shared" si="4"/>
        <v>medio</v>
      </c>
      <c r="R13" s="152" t="str">
        <f t="shared" si="5"/>
        <v>0</v>
      </c>
      <c r="S13" s="137" t="s">
        <v>286</v>
      </c>
    </row>
    <row r="14" spans="1:19" s="14" customFormat="1" ht="81" x14ac:dyDescent="0.25">
      <c r="A14" s="149" t="s">
        <v>216</v>
      </c>
      <c r="B14" s="153" t="s">
        <v>264</v>
      </c>
      <c r="C14" s="140">
        <v>5</v>
      </c>
      <c r="D14" s="140">
        <v>5</v>
      </c>
      <c r="E14" s="140">
        <v>1</v>
      </c>
      <c r="F14" s="140">
        <v>3</v>
      </c>
      <c r="G14" s="140">
        <v>1</v>
      </c>
      <c r="H14" s="140">
        <v>5</v>
      </c>
      <c r="I14" s="135">
        <f t="shared" si="0"/>
        <v>3.3333333333333335</v>
      </c>
      <c r="J14" s="140">
        <v>1</v>
      </c>
      <c r="K14" s="140">
        <v>1</v>
      </c>
      <c r="L14" s="140">
        <v>2</v>
      </c>
      <c r="M14" s="140">
        <v>5</v>
      </c>
      <c r="N14" s="135">
        <f t="shared" si="1"/>
        <v>2.25</v>
      </c>
      <c r="O14" s="140">
        <f t="shared" si="2"/>
        <v>7.5</v>
      </c>
      <c r="P14" s="143" t="str">
        <f t="shared" si="3"/>
        <v>0</v>
      </c>
      <c r="Q14" s="151" t="str">
        <f t="shared" si="4"/>
        <v>0</v>
      </c>
      <c r="R14" s="152" t="str">
        <f t="shared" si="5"/>
        <v>ALTO</v>
      </c>
      <c r="S14" s="137" t="s">
        <v>286</v>
      </c>
    </row>
    <row r="15" spans="1:19" s="14" customFormat="1" ht="54" x14ac:dyDescent="0.25">
      <c r="A15" s="149" t="s">
        <v>216</v>
      </c>
      <c r="B15" s="153" t="s">
        <v>188</v>
      </c>
      <c r="C15" s="140">
        <v>5</v>
      </c>
      <c r="D15" s="140">
        <v>5</v>
      </c>
      <c r="E15" s="140">
        <v>1</v>
      </c>
      <c r="F15" s="140">
        <v>3</v>
      </c>
      <c r="G15" s="140">
        <v>1</v>
      </c>
      <c r="H15" s="140">
        <v>5</v>
      </c>
      <c r="I15" s="135">
        <f t="shared" si="0"/>
        <v>3.3333333333333335</v>
      </c>
      <c r="J15" s="140">
        <v>1</v>
      </c>
      <c r="K15" s="140">
        <v>1</v>
      </c>
      <c r="L15" s="140">
        <v>2</v>
      </c>
      <c r="M15" s="140">
        <v>5</v>
      </c>
      <c r="N15" s="135">
        <f t="shared" si="1"/>
        <v>2.25</v>
      </c>
      <c r="O15" s="140">
        <f t="shared" si="2"/>
        <v>7.5</v>
      </c>
      <c r="P15" s="143" t="str">
        <f t="shared" si="3"/>
        <v>0</v>
      </c>
      <c r="Q15" s="151" t="str">
        <f t="shared" si="4"/>
        <v>0</v>
      </c>
      <c r="R15" s="152" t="str">
        <f t="shared" si="5"/>
        <v>ALTO</v>
      </c>
      <c r="S15" s="137" t="s">
        <v>286</v>
      </c>
    </row>
    <row r="16" spans="1:19" s="158" customFormat="1" ht="54" x14ac:dyDescent="0.2">
      <c r="A16" s="149" t="s">
        <v>216</v>
      </c>
      <c r="B16" s="134" t="s">
        <v>152</v>
      </c>
      <c r="C16" s="136">
        <v>4</v>
      </c>
      <c r="D16" s="136">
        <v>5</v>
      </c>
      <c r="E16" s="136">
        <v>1</v>
      </c>
      <c r="F16" s="136">
        <v>3</v>
      </c>
      <c r="G16" s="136">
        <v>1</v>
      </c>
      <c r="H16" s="136">
        <v>5</v>
      </c>
      <c r="I16" s="135">
        <f t="shared" si="0"/>
        <v>3.1666666666666665</v>
      </c>
      <c r="J16" s="136">
        <v>1</v>
      </c>
      <c r="K16" s="136">
        <v>1</v>
      </c>
      <c r="L16" s="136">
        <v>2</v>
      </c>
      <c r="M16" s="136">
        <v>1</v>
      </c>
      <c r="N16" s="135">
        <f t="shared" si="1"/>
        <v>1.25</v>
      </c>
      <c r="O16" s="154">
        <f t="shared" si="2"/>
        <v>3.958333333333333</v>
      </c>
      <c r="P16" s="155" t="str">
        <f t="shared" si="3"/>
        <v>0</v>
      </c>
      <c r="Q16" s="156" t="str">
        <f t="shared" si="4"/>
        <v>medio</v>
      </c>
      <c r="R16" s="157" t="str">
        <f t="shared" si="5"/>
        <v>0</v>
      </c>
      <c r="S16" s="137" t="s">
        <v>282</v>
      </c>
    </row>
    <row r="17" spans="1:19" ht="81" x14ac:dyDescent="0.25">
      <c r="A17" s="149" t="s">
        <v>216</v>
      </c>
      <c r="B17" s="94" t="s">
        <v>306</v>
      </c>
      <c r="C17" s="130">
        <v>2</v>
      </c>
      <c r="D17" s="130">
        <v>5</v>
      </c>
      <c r="E17" s="130">
        <v>5</v>
      </c>
      <c r="F17" s="130">
        <v>5</v>
      </c>
      <c r="G17" s="130">
        <v>1</v>
      </c>
      <c r="H17" s="130">
        <v>5</v>
      </c>
      <c r="I17" s="80">
        <f t="shared" ref="I17:I24" si="6">SUM(C17:H17)/6</f>
        <v>3.8333333333333335</v>
      </c>
      <c r="J17" s="130">
        <v>2</v>
      </c>
      <c r="K17" s="130">
        <v>1</v>
      </c>
      <c r="L17" s="130">
        <v>2</v>
      </c>
      <c r="M17" s="130">
        <v>5</v>
      </c>
      <c r="N17" s="80">
        <f t="shared" ref="N17:N24" si="7">SUM(J17:M17)/4</f>
        <v>2.5</v>
      </c>
      <c r="O17" s="75">
        <f t="shared" ref="O17:O24" si="8">I17*N17</f>
        <v>9.5833333333333339</v>
      </c>
      <c r="P17" s="76" t="str">
        <f t="shared" ref="P17:P24" si="9">IF(O17&lt;3, "basso","0")</f>
        <v>0</v>
      </c>
      <c r="Q17" s="77" t="str">
        <f t="shared" ref="Q17:Q24" si="10">IF(AND(O17&gt;3, O17&lt;6),"medio", "0")</f>
        <v>0</v>
      </c>
      <c r="R17" s="131" t="str">
        <f t="shared" ref="R17:R24" si="11">IF(O17&gt;6, "ALTO","0")</f>
        <v>ALTO</v>
      </c>
      <c r="S17" s="66" t="s">
        <v>282</v>
      </c>
    </row>
    <row r="18" spans="1:19" ht="94.5" x14ac:dyDescent="0.25">
      <c r="A18" s="149" t="s">
        <v>216</v>
      </c>
      <c r="B18" s="82" t="s">
        <v>176</v>
      </c>
      <c r="C18" s="83">
        <v>2</v>
      </c>
      <c r="D18" s="83">
        <v>5</v>
      </c>
      <c r="E18" s="83">
        <v>5</v>
      </c>
      <c r="F18" s="83">
        <v>5</v>
      </c>
      <c r="G18" s="83">
        <v>1</v>
      </c>
      <c r="H18" s="83">
        <v>5</v>
      </c>
      <c r="I18" s="80">
        <f t="shared" si="6"/>
        <v>3.8333333333333335</v>
      </c>
      <c r="J18" s="83">
        <v>2</v>
      </c>
      <c r="K18" s="83">
        <v>1</v>
      </c>
      <c r="L18" s="83">
        <v>2</v>
      </c>
      <c r="M18" s="83">
        <v>5</v>
      </c>
      <c r="N18" s="80">
        <f t="shared" si="7"/>
        <v>2.5</v>
      </c>
      <c r="O18" s="84">
        <f t="shared" si="8"/>
        <v>9.5833333333333339</v>
      </c>
      <c r="P18" s="85" t="str">
        <f t="shared" si="9"/>
        <v>0</v>
      </c>
      <c r="Q18" s="86" t="str">
        <f t="shared" si="10"/>
        <v>0</v>
      </c>
      <c r="R18" s="87" t="str">
        <f t="shared" si="11"/>
        <v>ALTO</v>
      </c>
      <c r="S18" s="66" t="s">
        <v>282</v>
      </c>
    </row>
    <row r="19" spans="1:19" ht="81" x14ac:dyDescent="0.25">
      <c r="A19" s="149" t="s">
        <v>216</v>
      </c>
      <c r="B19" s="82" t="s">
        <v>337</v>
      </c>
      <c r="C19" s="83">
        <v>2</v>
      </c>
      <c r="D19" s="83">
        <v>5</v>
      </c>
      <c r="E19" s="83">
        <v>5</v>
      </c>
      <c r="F19" s="83">
        <v>5</v>
      </c>
      <c r="G19" s="83">
        <v>1</v>
      </c>
      <c r="H19" s="83">
        <v>5</v>
      </c>
      <c r="I19" s="80">
        <f t="shared" si="6"/>
        <v>3.8333333333333335</v>
      </c>
      <c r="J19" s="83">
        <v>2</v>
      </c>
      <c r="K19" s="83">
        <v>1</v>
      </c>
      <c r="L19" s="83">
        <v>2</v>
      </c>
      <c r="M19" s="83">
        <v>5</v>
      </c>
      <c r="N19" s="80">
        <f t="shared" si="7"/>
        <v>2.5</v>
      </c>
      <c r="O19" s="84">
        <f t="shared" si="8"/>
        <v>9.5833333333333339</v>
      </c>
      <c r="P19" s="85" t="str">
        <f t="shared" si="9"/>
        <v>0</v>
      </c>
      <c r="Q19" s="86" t="str">
        <f t="shared" si="10"/>
        <v>0</v>
      </c>
      <c r="R19" s="87" t="str">
        <f t="shared" si="11"/>
        <v>ALTO</v>
      </c>
      <c r="S19" s="66" t="s">
        <v>282</v>
      </c>
    </row>
    <row r="20" spans="1:19" ht="67.5" x14ac:dyDescent="0.25">
      <c r="A20" s="149" t="s">
        <v>216</v>
      </c>
      <c r="B20" s="114" t="s">
        <v>191</v>
      </c>
      <c r="C20" s="83">
        <v>4</v>
      </c>
      <c r="D20" s="83">
        <v>5</v>
      </c>
      <c r="E20" s="83">
        <v>4</v>
      </c>
      <c r="F20" s="83">
        <v>3</v>
      </c>
      <c r="G20" s="83">
        <v>1</v>
      </c>
      <c r="H20" s="83">
        <v>5</v>
      </c>
      <c r="I20" s="80">
        <f t="shared" si="6"/>
        <v>3.6666666666666665</v>
      </c>
      <c r="J20" s="83">
        <v>2</v>
      </c>
      <c r="K20" s="83">
        <v>1</v>
      </c>
      <c r="L20" s="83">
        <v>1</v>
      </c>
      <c r="M20" s="83">
        <v>4</v>
      </c>
      <c r="N20" s="80">
        <f t="shared" si="7"/>
        <v>2</v>
      </c>
      <c r="O20" s="84">
        <f t="shared" si="8"/>
        <v>7.333333333333333</v>
      </c>
      <c r="P20" s="85" t="str">
        <f t="shared" si="9"/>
        <v>0</v>
      </c>
      <c r="Q20" s="86" t="str">
        <f t="shared" si="10"/>
        <v>0</v>
      </c>
      <c r="R20" s="87" t="str">
        <f t="shared" si="11"/>
        <v>ALTO</v>
      </c>
      <c r="S20" s="66" t="s">
        <v>284</v>
      </c>
    </row>
    <row r="21" spans="1:19" ht="67.5" x14ac:dyDescent="0.25">
      <c r="A21" s="149" t="s">
        <v>216</v>
      </c>
      <c r="B21" s="114" t="s">
        <v>219</v>
      </c>
      <c r="C21" s="83">
        <v>4</v>
      </c>
      <c r="D21" s="83">
        <v>5</v>
      </c>
      <c r="E21" s="83">
        <v>4</v>
      </c>
      <c r="F21" s="83">
        <v>3</v>
      </c>
      <c r="G21" s="83">
        <v>1</v>
      </c>
      <c r="H21" s="83">
        <v>5</v>
      </c>
      <c r="I21" s="80">
        <f t="shared" si="6"/>
        <v>3.6666666666666665</v>
      </c>
      <c r="J21" s="83">
        <v>2</v>
      </c>
      <c r="K21" s="83">
        <v>1</v>
      </c>
      <c r="L21" s="83">
        <v>1</v>
      </c>
      <c r="M21" s="83">
        <v>4</v>
      </c>
      <c r="N21" s="80">
        <f t="shared" si="7"/>
        <v>2</v>
      </c>
      <c r="O21" s="84">
        <f t="shared" si="8"/>
        <v>7.333333333333333</v>
      </c>
      <c r="P21" s="85" t="str">
        <f t="shared" si="9"/>
        <v>0</v>
      </c>
      <c r="Q21" s="86" t="str">
        <f t="shared" si="10"/>
        <v>0</v>
      </c>
      <c r="R21" s="87" t="str">
        <f t="shared" si="11"/>
        <v>ALTO</v>
      </c>
      <c r="S21" s="66" t="s">
        <v>284</v>
      </c>
    </row>
    <row r="22" spans="1:19" ht="81" x14ac:dyDescent="0.25">
      <c r="A22" s="149" t="s">
        <v>216</v>
      </c>
      <c r="B22" s="114" t="s">
        <v>290</v>
      </c>
      <c r="C22" s="83">
        <v>4</v>
      </c>
      <c r="D22" s="83">
        <v>5</v>
      </c>
      <c r="E22" s="83">
        <v>3</v>
      </c>
      <c r="F22" s="83">
        <v>3</v>
      </c>
      <c r="G22" s="83">
        <v>1</v>
      </c>
      <c r="H22" s="83">
        <v>5</v>
      </c>
      <c r="I22" s="80">
        <f t="shared" si="6"/>
        <v>3.5</v>
      </c>
      <c r="J22" s="83">
        <v>1</v>
      </c>
      <c r="K22" s="83">
        <v>1</v>
      </c>
      <c r="L22" s="83">
        <v>1</v>
      </c>
      <c r="M22" s="83">
        <v>4</v>
      </c>
      <c r="N22" s="80">
        <f t="shared" si="7"/>
        <v>1.75</v>
      </c>
      <c r="O22" s="84">
        <f t="shared" si="8"/>
        <v>6.125</v>
      </c>
      <c r="P22" s="85" t="str">
        <f t="shared" si="9"/>
        <v>0</v>
      </c>
      <c r="Q22" s="86" t="str">
        <f t="shared" si="10"/>
        <v>0</v>
      </c>
      <c r="R22" s="87" t="str">
        <f t="shared" si="11"/>
        <v>ALTO</v>
      </c>
      <c r="S22" s="66" t="s">
        <v>283</v>
      </c>
    </row>
    <row r="23" spans="1:19" ht="135" x14ac:dyDescent="0.25">
      <c r="A23" s="149" t="s">
        <v>216</v>
      </c>
      <c r="B23" s="114" t="s">
        <v>345</v>
      </c>
      <c r="C23" s="83">
        <v>2</v>
      </c>
      <c r="D23" s="83">
        <v>5</v>
      </c>
      <c r="E23" s="83">
        <v>4</v>
      </c>
      <c r="F23" s="83">
        <v>3</v>
      </c>
      <c r="G23" s="83">
        <v>1</v>
      </c>
      <c r="H23" s="83">
        <v>5</v>
      </c>
      <c r="I23" s="80">
        <f t="shared" si="6"/>
        <v>3.3333333333333335</v>
      </c>
      <c r="J23" s="83">
        <v>1</v>
      </c>
      <c r="K23" s="83">
        <v>1</v>
      </c>
      <c r="L23" s="83">
        <v>0</v>
      </c>
      <c r="M23" s="83">
        <v>2</v>
      </c>
      <c r="N23" s="80">
        <f t="shared" si="7"/>
        <v>1</v>
      </c>
      <c r="O23" s="84">
        <f t="shared" si="8"/>
        <v>3.3333333333333335</v>
      </c>
      <c r="P23" s="85" t="str">
        <f t="shared" si="9"/>
        <v>0</v>
      </c>
      <c r="Q23" s="86" t="str">
        <f t="shared" si="10"/>
        <v>medio</v>
      </c>
      <c r="R23" s="87" t="str">
        <f t="shared" si="11"/>
        <v>0</v>
      </c>
      <c r="S23" s="66" t="s">
        <v>284</v>
      </c>
    </row>
    <row r="24" spans="1:19" ht="54" x14ac:dyDescent="0.25">
      <c r="A24" s="149" t="s">
        <v>216</v>
      </c>
      <c r="B24" s="114" t="s">
        <v>203</v>
      </c>
      <c r="C24" s="83">
        <v>1</v>
      </c>
      <c r="D24" s="83">
        <v>2</v>
      </c>
      <c r="E24" s="83">
        <v>1</v>
      </c>
      <c r="F24" s="83">
        <v>1</v>
      </c>
      <c r="G24" s="83">
        <v>1</v>
      </c>
      <c r="H24" s="83">
        <v>5</v>
      </c>
      <c r="I24" s="80">
        <f t="shared" si="6"/>
        <v>1.8333333333333333</v>
      </c>
      <c r="J24" s="83">
        <v>1</v>
      </c>
      <c r="K24" s="83">
        <v>1</v>
      </c>
      <c r="L24" s="83">
        <v>0</v>
      </c>
      <c r="M24" s="83">
        <v>1</v>
      </c>
      <c r="N24" s="80">
        <f t="shared" si="7"/>
        <v>0.75</v>
      </c>
      <c r="O24" s="84">
        <f t="shared" si="8"/>
        <v>1.375</v>
      </c>
      <c r="P24" s="85" t="str">
        <f t="shared" si="9"/>
        <v>basso</v>
      </c>
      <c r="Q24" s="86" t="str">
        <f t="shared" si="10"/>
        <v>0</v>
      </c>
      <c r="R24" s="87" t="str">
        <f t="shared" si="11"/>
        <v>0</v>
      </c>
      <c r="S24" s="66"/>
    </row>
  </sheetData>
  <mergeCells count="3">
    <mergeCell ref="O2:R2"/>
    <mergeCell ref="O3:R3"/>
    <mergeCell ref="A2:B2"/>
  </mergeCells>
  <printOptions horizontalCentered="1" verticalCentered="1"/>
  <pageMargins left="0" right="0" top="0" bottom="0" header="0" footer="0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46"/>
  <sheetViews>
    <sheetView zoomScaleNormal="100" workbookViewId="0">
      <selection activeCell="B38" sqref="B38"/>
    </sheetView>
  </sheetViews>
  <sheetFormatPr defaultColWidth="8.7109375" defaultRowHeight="15" x14ac:dyDescent="0.25"/>
  <cols>
    <col min="1" max="1" width="9.42578125" style="32" customWidth="1"/>
    <col min="2" max="2" width="20.85546875" style="19" customWidth="1"/>
    <col min="3" max="8" width="5.7109375" style="19" customWidth="1"/>
    <col min="9" max="9" width="12.140625" style="19" customWidth="1"/>
    <col min="10" max="13" width="7.28515625" style="19" customWidth="1"/>
    <col min="14" max="14" width="11.42578125" style="19" customWidth="1"/>
    <col min="15" max="15" width="6.28515625" style="19" customWidth="1"/>
    <col min="16" max="18" width="5.85546875" style="19" customWidth="1"/>
    <col min="19" max="19" width="16.140625" customWidth="1"/>
    <col min="20" max="16384" width="8.7109375" style="19"/>
  </cols>
  <sheetData>
    <row r="2" spans="1:19" s="24" customFormat="1" ht="64.5" customHeight="1" x14ac:dyDescent="0.25">
      <c r="A2" s="183" t="s">
        <v>242</v>
      </c>
      <c r="B2" s="183"/>
      <c r="C2" s="59" t="s">
        <v>9</v>
      </c>
      <c r="D2" s="59"/>
      <c r="E2" s="59"/>
      <c r="F2" s="59"/>
      <c r="G2" s="59"/>
      <c r="H2" s="59"/>
      <c r="I2" s="59"/>
      <c r="J2" s="59" t="s">
        <v>5</v>
      </c>
      <c r="K2" s="59"/>
      <c r="L2" s="59"/>
      <c r="M2" s="59"/>
      <c r="N2" s="59"/>
      <c r="O2" s="182"/>
      <c r="P2" s="182"/>
      <c r="Q2" s="182"/>
      <c r="R2" s="182"/>
      <c r="S2" s="61"/>
    </row>
    <row r="3" spans="1:19" s="3" customFormat="1" ht="60" customHeight="1" x14ac:dyDescent="0.2">
      <c r="A3" s="177" t="s">
        <v>332</v>
      </c>
      <c r="B3" s="62" t="s">
        <v>240</v>
      </c>
      <c r="C3" s="90" t="s">
        <v>0</v>
      </c>
      <c r="D3" s="90" t="s">
        <v>1</v>
      </c>
      <c r="E3" s="90" t="s">
        <v>2</v>
      </c>
      <c r="F3" s="90" t="s">
        <v>3</v>
      </c>
      <c r="G3" s="90" t="s">
        <v>4</v>
      </c>
      <c r="H3" s="90" t="s">
        <v>23</v>
      </c>
      <c r="I3" s="64" t="s">
        <v>10</v>
      </c>
      <c r="J3" s="91" t="s">
        <v>6</v>
      </c>
      <c r="K3" s="91" t="s">
        <v>7</v>
      </c>
      <c r="L3" s="91" t="s">
        <v>8</v>
      </c>
      <c r="M3" s="91" t="s">
        <v>14</v>
      </c>
      <c r="N3" s="64" t="s">
        <v>11</v>
      </c>
      <c r="O3" s="181" t="s">
        <v>18</v>
      </c>
      <c r="P3" s="181"/>
      <c r="Q3" s="181"/>
      <c r="R3" s="181"/>
      <c r="S3" s="66" t="s">
        <v>287</v>
      </c>
    </row>
    <row r="4" spans="1:19" ht="67.5" x14ac:dyDescent="0.2">
      <c r="A4" s="81" t="s">
        <v>215</v>
      </c>
      <c r="B4" s="92" t="s">
        <v>148</v>
      </c>
      <c r="C4" s="83">
        <v>2</v>
      </c>
      <c r="D4" s="83">
        <v>5</v>
      </c>
      <c r="E4" s="83">
        <v>5</v>
      </c>
      <c r="F4" s="83">
        <v>5</v>
      </c>
      <c r="G4" s="83">
        <v>1</v>
      </c>
      <c r="H4" s="83">
        <v>5</v>
      </c>
      <c r="I4" s="80">
        <f t="shared" ref="I4:I31" si="0">SUM(C4:H4)/6</f>
        <v>3.8333333333333335</v>
      </c>
      <c r="J4" s="83">
        <v>2</v>
      </c>
      <c r="K4" s="83">
        <v>5</v>
      </c>
      <c r="L4" s="83">
        <v>2</v>
      </c>
      <c r="M4" s="83">
        <v>5</v>
      </c>
      <c r="N4" s="80">
        <f t="shared" ref="N4:N31" si="1">SUM(J4:M4)/4</f>
        <v>3.5</v>
      </c>
      <c r="O4" s="84">
        <f t="shared" ref="O4:O31" si="2">I4*N4</f>
        <v>13.416666666666668</v>
      </c>
      <c r="P4" s="85" t="str">
        <f t="shared" ref="P4:P31" si="3">IF(O4&lt;3, "basso","0")</f>
        <v>0</v>
      </c>
      <c r="Q4" s="86" t="str">
        <f t="shared" ref="Q4:Q31" si="4">IF(AND(O4&gt;3, O4&lt;6),"medio", "0")</f>
        <v>0</v>
      </c>
      <c r="R4" s="87" t="str">
        <f t="shared" ref="R4:R31" si="5">IF(O4&gt;6, "ALTO","0")</f>
        <v>ALTO</v>
      </c>
      <c r="S4" s="66" t="s">
        <v>282</v>
      </c>
    </row>
    <row r="5" spans="1:19" ht="40.5" x14ac:dyDescent="0.2">
      <c r="A5" s="161" t="s">
        <v>215</v>
      </c>
      <c r="B5" s="92" t="s">
        <v>149</v>
      </c>
      <c r="C5" s="83">
        <v>3</v>
      </c>
      <c r="D5" s="83">
        <v>5</v>
      </c>
      <c r="E5" s="83">
        <v>1</v>
      </c>
      <c r="F5" s="83">
        <v>5</v>
      </c>
      <c r="G5" s="83">
        <v>1</v>
      </c>
      <c r="H5" s="83">
        <v>5</v>
      </c>
      <c r="I5" s="80">
        <f t="shared" si="0"/>
        <v>3.3333333333333335</v>
      </c>
      <c r="J5" s="83">
        <v>2</v>
      </c>
      <c r="K5" s="83">
        <v>1</v>
      </c>
      <c r="L5" s="83">
        <v>2</v>
      </c>
      <c r="M5" s="83">
        <v>5</v>
      </c>
      <c r="N5" s="80">
        <f t="shared" si="1"/>
        <v>2.5</v>
      </c>
      <c r="O5" s="84">
        <f t="shared" si="2"/>
        <v>8.3333333333333339</v>
      </c>
      <c r="P5" s="85" t="str">
        <f t="shared" si="3"/>
        <v>0</v>
      </c>
      <c r="Q5" s="86" t="str">
        <f t="shared" si="4"/>
        <v>0</v>
      </c>
      <c r="R5" s="87" t="str">
        <f t="shared" si="5"/>
        <v>ALTO</v>
      </c>
      <c r="S5" s="66" t="s">
        <v>282</v>
      </c>
    </row>
    <row r="6" spans="1:19" ht="27" x14ac:dyDescent="0.2">
      <c r="A6" s="161" t="s">
        <v>215</v>
      </c>
      <c r="B6" s="82" t="s">
        <v>150</v>
      </c>
      <c r="C6" s="83">
        <v>1</v>
      </c>
      <c r="D6" s="83">
        <v>5</v>
      </c>
      <c r="E6" s="83">
        <v>1</v>
      </c>
      <c r="F6" s="83">
        <v>3</v>
      </c>
      <c r="G6" s="83">
        <v>1</v>
      </c>
      <c r="H6" s="83">
        <v>5</v>
      </c>
      <c r="I6" s="80">
        <f t="shared" si="0"/>
        <v>2.6666666666666665</v>
      </c>
      <c r="J6" s="83">
        <v>1</v>
      </c>
      <c r="K6" s="83">
        <v>1</v>
      </c>
      <c r="L6" s="83">
        <v>0</v>
      </c>
      <c r="M6" s="83">
        <v>2</v>
      </c>
      <c r="N6" s="80">
        <f t="shared" si="1"/>
        <v>1</v>
      </c>
      <c r="O6" s="84">
        <f t="shared" si="2"/>
        <v>2.6666666666666665</v>
      </c>
      <c r="P6" s="85" t="str">
        <f t="shared" si="3"/>
        <v>basso</v>
      </c>
      <c r="Q6" s="86" t="str">
        <f t="shared" si="4"/>
        <v>0</v>
      </c>
      <c r="R6" s="87" t="str">
        <f t="shared" si="5"/>
        <v>0</v>
      </c>
      <c r="S6" s="66"/>
    </row>
    <row r="7" spans="1:19" ht="27" x14ac:dyDescent="0.2">
      <c r="A7" s="161" t="s">
        <v>215</v>
      </c>
      <c r="B7" s="82" t="s">
        <v>151</v>
      </c>
      <c r="C7" s="83">
        <v>4</v>
      </c>
      <c r="D7" s="83">
        <v>5</v>
      </c>
      <c r="E7" s="83">
        <v>1</v>
      </c>
      <c r="F7" s="83">
        <v>5</v>
      </c>
      <c r="G7" s="83">
        <v>1</v>
      </c>
      <c r="H7" s="83">
        <v>5</v>
      </c>
      <c r="I7" s="80">
        <f t="shared" si="0"/>
        <v>3.5</v>
      </c>
      <c r="J7" s="83">
        <v>1</v>
      </c>
      <c r="K7" s="83">
        <v>1</v>
      </c>
      <c r="L7" s="83">
        <v>2</v>
      </c>
      <c r="M7" s="83">
        <v>1</v>
      </c>
      <c r="N7" s="80">
        <f t="shared" si="1"/>
        <v>1.25</v>
      </c>
      <c r="O7" s="84">
        <f t="shared" si="2"/>
        <v>4.375</v>
      </c>
      <c r="P7" s="85" t="str">
        <f t="shared" si="3"/>
        <v>0</v>
      </c>
      <c r="Q7" s="86" t="str">
        <f t="shared" si="4"/>
        <v>medio</v>
      </c>
      <c r="R7" s="87" t="str">
        <f t="shared" si="5"/>
        <v>0</v>
      </c>
      <c r="S7" s="66" t="s">
        <v>282</v>
      </c>
    </row>
    <row r="8" spans="1:19" s="47" customFormat="1" ht="67.5" x14ac:dyDescent="0.25">
      <c r="A8" s="161" t="s">
        <v>215</v>
      </c>
      <c r="B8" s="94" t="s">
        <v>265</v>
      </c>
      <c r="C8" s="83">
        <v>2</v>
      </c>
      <c r="D8" s="83">
        <v>5</v>
      </c>
      <c r="E8" s="83">
        <v>1</v>
      </c>
      <c r="F8" s="83">
        <v>5</v>
      </c>
      <c r="G8" s="83">
        <v>5</v>
      </c>
      <c r="H8" s="83">
        <v>4</v>
      </c>
      <c r="I8" s="80">
        <f t="shared" si="0"/>
        <v>3.6666666666666665</v>
      </c>
      <c r="J8" s="83">
        <v>1</v>
      </c>
      <c r="K8" s="83">
        <v>1</v>
      </c>
      <c r="L8" s="83">
        <v>0</v>
      </c>
      <c r="M8" s="83">
        <v>4</v>
      </c>
      <c r="N8" s="80">
        <f t="shared" si="1"/>
        <v>1.5</v>
      </c>
      <c r="O8" s="95">
        <f t="shared" si="2"/>
        <v>5.5</v>
      </c>
      <c r="P8" s="96" t="str">
        <f t="shared" si="3"/>
        <v>0</v>
      </c>
      <c r="Q8" s="97" t="str">
        <f t="shared" si="4"/>
        <v>medio</v>
      </c>
      <c r="R8" s="98" t="str">
        <f t="shared" si="5"/>
        <v>0</v>
      </c>
      <c r="S8" s="66" t="s">
        <v>282</v>
      </c>
    </row>
    <row r="9" spans="1:19" ht="54" x14ac:dyDescent="0.2">
      <c r="A9" s="161" t="s">
        <v>215</v>
      </c>
      <c r="B9" s="94" t="s">
        <v>153</v>
      </c>
      <c r="C9" s="83">
        <v>2</v>
      </c>
      <c r="D9" s="83">
        <v>5</v>
      </c>
      <c r="E9" s="83">
        <v>3</v>
      </c>
      <c r="F9" s="83">
        <v>3</v>
      </c>
      <c r="G9" s="83">
        <v>1</v>
      </c>
      <c r="H9" s="83">
        <v>1</v>
      </c>
      <c r="I9" s="80">
        <f t="shared" si="0"/>
        <v>2.5</v>
      </c>
      <c r="J9" s="83">
        <v>1</v>
      </c>
      <c r="K9" s="83">
        <v>1</v>
      </c>
      <c r="L9" s="83">
        <v>0</v>
      </c>
      <c r="M9" s="83">
        <v>2</v>
      </c>
      <c r="N9" s="80">
        <f t="shared" si="1"/>
        <v>1</v>
      </c>
      <c r="O9" s="84">
        <f t="shared" si="2"/>
        <v>2.5</v>
      </c>
      <c r="P9" s="76" t="str">
        <f t="shared" si="3"/>
        <v>basso</v>
      </c>
      <c r="Q9" s="86" t="str">
        <f t="shared" si="4"/>
        <v>0</v>
      </c>
      <c r="R9" s="87" t="str">
        <f t="shared" si="5"/>
        <v>0</v>
      </c>
      <c r="S9" s="66"/>
    </row>
    <row r="10" spans="1:19" ht="54" x14ac:dyDescent="0.2">
      <c r="A10" s="161" t="s">
        <v>215</v>
      </c>
      <c r="B10" s="94" t="s">
        <v>154</v>
      </c>
      <c r="C10" s="83">
        <v>2</v>
      </c>
      <c r="D10" s="83">
        <v>5</v>
      </c>
      <c r="E10" s="83">
        <v>3</v>
      </c>
      <c r="F10" s="83">
        <v>3</v>
      </c>
      <c r="G10" s="83">
        <v>1</v>
      </c>
      <c r="H10" s="83">
        <v>1</v>
      </c>
      <c r="I10" s="80">
        <f t="shared" si="0"/>
        <v>2.5</v>
      </c>
      <c r="J10" s="83">
        <v>1</v>
      </c>
      <c r="K10" s="83">
        <v>1</v>
      </c>
      <c r="L10" s="83">
        <v>0</v>
      </c>
      <c r="M10" s="83">
        <v>2</v>
      </c>
      <c r="N10" s="80">
        <f t="shared" si="1"/>
        <v>1</v>
      </c>
      <c r="O10" s="84">
        <f t="shared" si="2"/>
        <v>2.5</v>
      </c>
      <c r="P10" s="76" t="str">
        <f t="shared" si="3"/>
        <v>basso</v>
      </c>
      <c r="Q10" s="86" t="str">
        <f t="shared" si="4"/>
        <v>0</v>
      </c>
      <c r="R10" s="87" t="str">
        <f t="shared" si="5"/>
        <v>0</v>
      </c>
      <c r="S10" s="66"/>
    </row>
    <row r="11" spans="1:19" ht="81" x14ac:dyDescent="0.2">
      <c r="A11" s="161" t="s">
        <v>215</v>
      </c>
      <c r="B11" s="82" t="s">
        <v>155</v>
      </c>
      <c r="C11" s="83">
        <v>2</v>
      </c>
      <c r="D11" s="83">
        <v>5</v>
      </c>
      <c r="E11" s="83">
        <v>1</v>
      </c>
      <c r="F11" s="83">
        <v>2</v>
      </c>
      <c r="G11" s="83">
        <v>1</v>
      </c>
      <c r="H11" s="83">
        <v>5</v>
      </c>
      <c r="I11" s="80">
        <f t="shared" si="0"/>
        <v>2.6666666666666665</v>
      </c>
      <c r="J11" s="83">
        <v>1</v>
      </c>
      <c r="K11" s="83">
        <v>1</v>
      </c>
      <c r="L11" s="83">
        <v>0</v>
      </c>
      <c r="M11" s="83">
        <v>2</v>
      </c>
      <c r="N11" s="80">
        <f t="shared" si="1"/>
        <v>1</v>
      </c>
      <c r="O11" s="84">
        <f t="shared" si="2"/>
        <v>2.6666666666666665</v>
      </c>
      <c r="P11" s="85" t="str">
        <f t="shared" si="3"/>
        <v>basso</v>
      </c>
      <c r="Q11" s="86" t="str">
        <f t="shared" si="4"/>
        <v>0</v>
      </c>
      <c r="R11" s="87" t="str">
        <f t="shared" si="5"/>
        <v>0</v>
      </c>
      <c r="S11" s="66"/>
    </row>
    <row r="12" spans="1:19" ht="54" x14ac:dyDescent="0.2">
      <c r="A12" s="161" t="s">
        <v>215</v>
      </c>
      <c r="B12" s="82" t="s">
        <v>156</v>
      </c>
      <c r="C12" s="83">
        <v>4</v>
      </c>
      <c r="D12" s="83">
        <v>5</v>
      </c>
      <c r="E12" s="83">
        <v>1</v>
      </c>
      <c r="F12" s="83">
        <v>3</v>
      </c>
      <c r="G12" s="83">
        <v>1</v>
      </c>
      <c r="H12" s="83">
        <v>5</v>
      </c>
      <c r="I12" s="80">
        <f t="shared" si="0"/>
        <v>3.1666666666666665</v>
      </c>
      <c r="J12" s="83">
        <v>1</v>
      </c>
      <c r="K12" s="83">
        <v>1</v>
      </c>
      <c r="L12" s="83">
        <v>0</v>
      </c>
      <c r="M12" s="83">
        <v>2</v>
      </c>
      <c r="N12" s="80">
        <f t="shared" si="1"/>
        <v>1</v>
      </c>
      <c r="O12" s="84">
        <f t="shared" si="2"/>
        <v>3.1666666666666665</v>
      </c>
      <c r="P12" s="85" t="str">
        <f t="shared" si="3"/>
        <v>0</v>
      </c>
      <c r="Q12" s="86" t="str">
        <f t="shared" si="4"/>
        <v>medio</v>
      </c>
      <c r="R12" s="87" t="str">
        <f t="shared" si="5"/>
        <v>0</v>
      </c>
      <c r="S12" s="66" t="s">
        <v>282</v>
      </c>
    </row>
    <row r="13" spans="1:19" ht="40.5" x14ac:dyDescent="0.2">
      <c r="A13" s="161" t="s">
        <v>215</v>
      </c>
      <c r="B13" s="82" t="s">
        <v>157</v>
      </c>
      <c r="C13" s="83">
        <v>5</v>
      </c>
      <c r="D13" s="83">
        <v>5</v>
      </c>
      <c r="E13" s="83">
        <v>1</v>
      </c>
      <c r="F13" s="83">
        <v>5</v>
      </c>
      <c r="G13" s="83">
        <v>1</v>
      </c>
      <c r="H13" s="83">
        <v>5</v>
      </c>
      <c r="I13" s="80">
        <f t="shared" si="0"/>
        <v>3.6666666666666665</v>
      </c>
      <c r="J13" s="83">
        <v>1</v>
      </c>
      <c r="K13" s="83">
        <v>1</v>
      </c>
      <c r="L13" s="83">
        <v>1</v>
      </c>
      <c r="M13" s="83">
        <v>5</v>
      </c>
      <c r="N13" s="80">
        <f t="shared" si="1"/>
        <v>2</v>
      </c>
      <c r="O13" s="84">
        <f t="shared" si="2"/>
        <v>7.333333333333333</v>
      </c>
      <c r="P13" s="85" t="str">
        <f t="shared" si="3"/>
        <v>0</v>
      </c>
      <c r="Q13" s="86" t="str">
        <f t="shared" si="4"/>
        <v>0</v>
      </c>
      <c r="R13" s="87" t="str">
        <f t="shared" si="5"/>
        <v>ALTO</v>
      </c>
      <c r="S13" s="66" t="s">
        <v>282</v>
      </c>
    </row>
    <row r="14" spans="1:19" ht="67.5" x14ac:dyDescent="0.2">
      <c r="A14" s="161" t="s">
        <v>215</v>
      </c>
      <c r="B14" s="82" t="s">
        <v>158</v>
      </c>
      <c r="C14" s="83">
        <v>5</v>
      </c>
      <c r="D14" s="83">
        <v>5</v>
      </c>
      <c r="E14" s="83">
        <v>2</v>
      </c>
      <c r="F14" s="83">
        <v>5</v>
      </c>
      <c r="G14" s="83">
        <v>1</v>
      </c>
      <c r="H14" s="83">
        <v>5</v>
      </c>
      <c r="I14" s="80">
        <f t="shared" si="0"/>
        <v>3.8333333333333335</v>
      </c>
      <c r="J14" s="83">
        <v>1</v>
      </c>
      <c r="K14" s="83">
        <v>1</v>
      </c>
      <c r="L14" s="83">
        <v>1</v>
      </c>
      <c r="M14" s="83">
        <v>5</v>
      </c>
      <c r="N14" s="80">
        <f t="shared" si="1"/>
        <v>2</v>
      </c>
      <c r="O14" s="84">
        <f t="shared" si="2"/>
        <v>7.666666666666667</v>
      </c>
      <c r="P14" s="85" t="str">
        <f t="shared" si="3"/>
        <v>0</v>
      </c>
      <c r="Q14" s="86" t="str">
        <f t="shared" si="4"/>
        <v>0</v>
      </c>
      <c r="R14" s="87" t="str">
        <f t="shared" si="5"/>
        <v>ALTO</v>
      </c>
      <c r="S14" s="66" t="s">
        <v>282</v>
      </c>
    </row>
    <row r="15" spans="1:19" ht="40.5" x14ac:dyDescent="0.2">
      <c r="A15" s="161" t="s">
        <v>215</v>
      </c>
      <c r="B15" s="82" t="s">
        <v>159</v>
      </c>
      <c r="C15" s="83">
        <v>4</v>
      </c>
      <c r="D15" s="83">
        <v>5</v>
      </c>
      <c r="E15" s="83">
        <v>1</v>
      </c>
      <c r="F15" s="83">
        <v>5</v>
      </c>
      <c r="G15" s="83">
        <v>1</v>
      </c>
      <c r="H15" s="83">
        <v>5</v>
      </c>
      <c r="I15" s="80">
        <f t="shared" si="0"/>
        <v>3.5</v>
      </c>
      <c r="J15" s="83">
        <v>1</v>
      </c>
      <c r="K15" s="83">
        <v>1</v>
      </c>
      <c r="L15" s="83">
        <v>1</v>
      </c>
      <c r="M15" s="83">
        <v>3</v>
      </c>
      <c r="N15" s="80">
        <f t="shared" si="1"/>
        <v>1.5</v>
      </c>
      <c r="O15" s="84">
        <f t="shared" si="2"/>
        <v>5.25</v>
      </c>
      <c r="P15" s="85" t="str">
        <f t="shared" si="3"/>
        <v>0</v>
      </c>
      <c r="Q15" s="86" t="str">
        <f t="shared" si="4"/>
        <v>medio</v>
      </c>
      <c r="R15" s="87" t="str">
        <f t="shared" si="5"/>
        <v>0</v>
      </c>
      <c r="S15" s="66" t="s">
        <v>282</v>
      </c>
    </row>
    <row r="16" spans="1:19" ht="27" x14ac:dyDescent="0.2">
      <c r="A16" s="161" t="s">
        <v>215</v>
      </c>
      <c r="B16" s="82" t="s">
        <v>160</v>
      </c>
      <c r="C16" s="83">
        <v>4</v>
      </c>
      <c r="D16" s="83">
        <v>5</v>
      </c>
      <c r="E16" s="83">
        <v>1</v>
      </c>
      <c r="F16" s="83">
        <v>5</v>
      </c>
      <c r="G16" s="83">
        <v>1</v>
      </c>
      <c r="H16" s="83">
        <v>5</v>
      </c>
      <c r="I16" s="80">
        <f t="shared" si="0"/>
        <v>3.5</v>
      </c>
      <c r="J16" s="83">
        <v>1</v>
      </c>
      <c r="K16" s="83">
        <v>1</v>
      </c>
      <c r="L16" s="83">
        <v>1</v>
      </c>
      <c r="M16" s="83">
        <v>5</v>
      </c>
      <c r="N16" s="80">
        <f t="shared" si="1"/>
        <v>2</v>
      </c>
      <c r="O16" s="84">
        <f t="shared" si="2"/>
        <v>7</v>
      </c>
      <c r="P16" s="85" t="str">
        <f t="shared" si="3"/>
        <v>0</v>
      </c>
      <c r="Q16" s="86" t="str">
        <f t="shared" si="4"/>
        <v>0</v>
      </c>
      <c r="R16" s="87" t="str">
        <f t="shared" si="5"/>
        <v>ALTO</v>
      </c>
      <c r="S16" s="66" t="s">
        <v>282</v>
      </c>
    </row>
    <row r="17" spans="1:19" ht="67.5" x14ac:dyDescent="0.2">
      <c r="A17" s="161" t="s">
        <v>215</v>
      </c>
      <c r="B17" s="82" t="s">
        <v>161</v>
      </c>
      <c r="C17" s="83">
        <v>2</v>
      </c>
      <c r="D17" s="83">
        <v>5</v>
      </c>
      <c r="E17" s="83">
        <v>1</v>
      </c>
      <c r="F17" s="83">
        <v>2</v>
      </c>
      <c r="G17" s="83">
        <v>1</v>
      </c>
      <c r="H17" s="83">
        <v>5</v>
      </c>
      <c r="I17" s="80">
        <f t="shared" si="0"/>
        <v>2.6666666666666665</v>
      </c>
      <c r="J17" s="83">
        <v>1</v>
      </c>
      <c r="K17" s="83">
        <v>1</v>
      </c>
      <c r="L17" s="83">
        <v>0</v>
      </c>
      <c r="M17" s="83">
        <v>2</v>
      </c>
      <c r="N17" s="80">
        <f t="shared" si="1"/>
        <v>1</v>
      </c>
      <c r="O17" s="84">
        <f t="shared" si="2"/>
        <v>2.6666666666666665</v>
      </c>
      <c r="P17" s="85" t="str">
        <f t="shared" si="3"/>
        <v>basso</v>
      </c>
      <c r="Q17" s="86" t="str">
        <f t="shared" si="4"/>
        <v>0</v>
      </c>
      <c r="R17" s="87" t="str">
        <f t="shared" si="5"/>
        <v>0</v>
      </c>
      <c r="S17" s="66"/>
    </row>
    <row r="18" spans="1:19" ht="54" x14ac:dyDescent="0.2">
      <c r="A18" s="161" t="s">
        <v>215</v>
      </c>
      <c r="B18" s="94" t="s">
        <v>162</v>
      </c>
      <c r="C18" s="83">
        <v>2</v>
      </c>
      <c r="D18" s="83">
        <v>5</v>
      </c>
      <c r="E18" s="83">
        <v>3</v>
      </c>
      <c r="F18" s="83">
        <v>1</v>
      </c>
      <c r="G18" s="83">
        <v>1</v>
      </c>
      <c r="H18" s="83">
        <v>1</v>
      </c>
      <c r="I18" s="80">
        <f t="shared" si="0"/>
        <v>2.1666666666666665</v>
      </c>
      <c r="J18" s="83">
        <v>1</v>
      </c>
      <c r="K18" s="83">
        <v>1</v>
      </c>
      <c r="L18" s="83">
        <v>0</v>
      </c>
      <c r="M18" s="83">
        <v>5</v>
      </c>
      <c r="N18" s="80">
        <f t="shared" si="1"/>
        <v>1.75</v>
      </c>
      <c r="O18" s="75">
        <f t="shared" si="2"/>
        <v>3.7916666666666665</v>
      </c>
      <c r="P18" s="85" t="str">
        <f t="shared" si="3"/>
        <v>0</v>
      </c>
      <c r="Q18" s="86" t="str">
        <f t="shared" si="4"/>
        <v>medio</v>
      </c>
      <c r="R18" s="87" t="str">
        <f t="shared" si="5"/>
        <v>0</v>
      </c>
      <c r="S18" s="66" t="s">
        <v>282</v>
      </c>
    </row>
    <row r="19" spans="1:19" ht="27" x14ac:dyDescent="0.2">
      <c r="A19" s="161" t="s">
        <v>215</v>
      </c>
      <c r="B19" s="82" t="s">
        <v>163</v>
      </c>
      <c r="C19" s="83">
        <v>4</v>
      </c>
      <c r="D19" s="83">
        <v>5</v>
      </c>
      <c r="E19" s="83">
        <v>1</v>
      </c>
      <c r="F19" s="83">
        <v>3</v>
      </c>
      <c r="G19" s="83">
        <v>1</v>
      </c>
      <c r="H19" s="83">
        <v>5</v>
      </c>
      <c r="I19" s="80">
        <f t="shared" si="0"/>
        <v>3.1666666666666665</v>
      </c>
      <c r="J19" s="83">
        <v>1</v>
      </c>
      <c r="K19" s="83">
        <v>1</v>
      </c>
      <c r="L19" s="83">
        <v>0</v>
      </c>
      <c r="M19" s="83">
        <v>2</v>
      </c>
      <c r="N19" s="80">
        <f t="shared" si="1"/>
        <v>1</v>
      </c>
      <c r="O19" s="84">
        <f t="shared" si="2"/>
        <v>3.1666666666666665</v>
      </c>
      <c r="P19" s="85" t="str">
        <f t="shared" si="3"/>
        <v>0</v>
      </c>
      <c r="Q19" s="86" t="str">
        <f t="shared" si="4"/>
        <v>medio</v>
      </c>
      <c r="R19" s="87" t="str">
        <f t="shared" si="5"/>
        <v>0</v>
      </c>
      <c r="S19" s="66" t="s">
        <v>282</v>
      </c>
    </row>
    <row r="20" spans="1:19" ht="67.5" x14ac:dyDescent="0.2">
      <c r="A20" s="161" t="s">
        <v>215</v>
      </c>
      <c r="B20" s="82" t="s">
        <v>164</v>
      </c>
      <c r="C20" s="83">
        <v>4</v>
      </c>
      <c r="D20" s="83">
        <v>5</v>
      </c>
      <c r="E20" s="83">
        <v>1</v>
      </c>
      <c r="F20" s="83">
        <v>5</v>
      </c>
      <c r="G20" s="83">
        <v>1</v>
      </c>
      <c r="H20" s="83">
        <v>5</v>
      </c>
      <c r="I20" s="80">
        <f t="shared" si="0"/>
        <v>3.5</v>
      </c>
      <c r="J20" s="83">
        <v>1</v>
      </c>
      <c r="K20" s="83">
        <v>1</v>
      </c>
      <c r="L20" s="83">
        <v>0</v>
      </c>
      <c r="M20" s="83">
        <v>4</v>
      </c>
      <c r="N20" s="80">
        <f t="shared" si="1"/>
        <v>1.5</v>
      </c>
      <c r="O20" s="84">
        <f t="shared" si="2"/>
        <v>5.25</v>
      </c>
      <c r="P20" s="85" t="str">
        <f t="shared" si="3"/>
        <v>0</v>
      </c>
      <c r="Q20" s="86" t="str">
        <f t="shared" si="4"/>
        <v>medio</v>
      </c>
      <c r="R20" s="87" t="str">
        <f t="shared" si="5"/>
        <v>0</v>
      </c>
      <c r="S20" s="66" t="s">
        <v>282</v>
      </c>
    </row>
    <row r="21" spans="1:19" ht="54" x14ac:dyDescent="0.2">
      <c r="A21" s="161" t="s">
        <v>215</v>
      </c>
      <c r="B21" s="82" t="s">
        <v>165</v>
      </c>
      <c r="C21" s="83">
        <v>2</v>
      </c>
      <c r="D21" s="83">
        <v>5</v>
      </c>
      <c r="E21" s="83">
        <v>1</v>
      </c>
      <c r="F21" s="83">
        <v>5</v>
      </c>
      <c r="G21" s="83">
        <v>1</v>
      </c>
      <c r="H21" s="83">
        <v>5</v>
      </c>
      <c r="I21" s="80">
        <f t="shared" si="0"/>
        <v>3.1666666666666665</v>
      </c>
      <c r="J21" s="83">
        <v>1</v>
      </c>
      <c r="K21" s="83">
        <v>1</v>
      </c>
      <c r="L21" s="83">
        <v>0</v>
      </c>
      <c r="M21" s="83">
        <v>4</v>
      </c>
      <c r="N21" s="80">
        <f t="shared" si="1"/>
        <v>1.5</v>
      </c>
      <c r="O21" s="84">
        <f t="shared" si="2"/>
        <v>4.75</v>
      </c>
      <c r="P21" s="85" t="str">
        <f t="shared" si="3"/>
        <v>0</v>
      </c>
      <c r="Q21" s="86" t="str">
        <f t="shared" si="4"/>
        <v>medio</v>
      </c>
      <c r="R21" s="87" t="str">
        <f t="shared" si="5"/>
        <v>0</v>
      </c>
      <c r="S21" s="66" t="s">
        <v>282</v>
      </c>
    </row>
    <row r="22" spans="1:19" ht="67.5" x14ac:dyDescent="0.2">
      <c r="A22" s="161" t="s">
        <v>215</v>
      </c>
      <c r="B22" s="82" t="s">
        <v>166</v>
      </c>
      <c r="C22" s="83">
        <v>4</v>
      </c>
      <c r="D22" s="83">
        <v>5</v>
      </c>
      <c r="E22" s="83">
        <v>1</v>
      </c>
      <c r="F22" s="83">
        <v>5</v>
      </c>
      <c r="G22" s="83">
        <v>1</v>
      </c>
      <c r="H22" s="83">
        <v>5</v>
      </c>
      <c r="I22" s="80">
        <f t="shared" si="0"/>
        <v>3.5</v>
      </c>
      <c r="J22" s="83">
        <v>1</v>
      </c>
      <c r="K22" s="83">
        <v>1</v>
      </c>
      <c r="L22" s="83">
        <v>2</v>
      </c>
      <c r="M22" s="83">
        <v>5</v>
      </c>
      <c r="N22" s="80">
        <f t="shared" si="1"/>
        <v>2.25</v>
      </c>
      <c r="O22" s="84">
        <f t="shared" si="2"/>
        <v>7.875</v>
      </c>
      <c r="P22" s="85" t="str">
        <f t="shared" si="3"/>
        <v>0</v>
      </c>
      <c r="Q22" s="86" t="str">
        <f t="shared" si="4"/>
        <v>0</v>
      </c>
      <c r="R22" s="87" t="str">
        <f t="shared" si="5"/>
        <v>ALTO</v>
      </c>
      <c r="S22" s="66" t="s">
        <v>282</v>
      </c>
    </row>
    <row r="23" spans="1:19" ht="54" x14ac:dyDescent="0.2">
      <c r="A23" s="161" t="s">
        <v>215</v>
      </c>
      <c r="B23" s="82" t="s">
        <v>167</v>
      </c>
      <c r="C23" s="83">
        <v>2</v>
      </c>
      <c r="D23" s="83">
        <v>5</v>
      </c>
      <c r="E23" s="83">
        <v>5</v>
      </c>
      <c r="F23" s="83">
        <v>5</v>
      </c>
      <c r="G23" s="83">
        <v>1</v>
      </c>
      <c r="H23" s="83">
        <v>5</v>
      </c>
      <c r="I23" s="80">
        <f t="shared" si="0"/>
        <v>3.8333333333333335</v>
      </c>
      <c r="J23" s="83">
        <v>1</v>
      </c>
      <c r="K23" s="83">
        <v>1</v>
      </c>
      <c r="L23" s="83">
        <v>2</v>
      </c>
      <c r="M23" s="83">
        <v>5</v>
      </c>
      <c r="N23" s="80">
        <f t="shared" si="1"/>
        <v>2.25</v>
      </c>
      <c r="O23" s="84">
        <f t="shared" si="2"/>
        <v>8.625</v>
      </c>
      <c r="P23" s="85" t="str">
        <f t="shared" si="3"/>
        <v>0</v>
      </c>
      <c r="Q23" s="86" t="str">
        <f t="shared" si="4"/>
        <v>0</v>
      </c>
      <c r="R23" s="87" t="str">
        <f t="shared" si="5"/>
        <v>ALTO</v>
      </c>
      <c r="S23" s="66" t="s">
        <v>282</v>
      </c>
    </row>
    <row r="24" spans="1:19" ht="40.5" x14ac:dyDescent="0.2">
      <c r="A24" s="161" t="s">
        <v>215</v>
      </c>
      <c r="B24" s="82" t="s">
        <v>149</v>
      </c>
      <c r="C24" s="83">
        <v>3</v>
      </c>
      <c r="D24" s="83">
        <v>5</v>
      </c>
      <c r="E24" s="83">
        <v>1</v>
      </c>
      <c r="F24" s="83">
        <v>5</v>
      </c>
      <c r="G24" s="83">
        <v>1</v>
      </c>
      <c r="H24" s="83">
        <v>5</v>
      </c>
      <c r="I24" s="80">
        <f t="shared" si="0"/>
        <v>3.3333333333333335</v>
      </c>
      <c r="J24" s="83">
        <v>1</v>
      </c>
      <c r="K24" s="83">
        <v>1</v>
      </c>
      <c r="L24" s="83">
        <v>2</v>
      </c>
      <c r="M24" s="83">
        <v>5</v>
      </c>
      <c r="N24" s="80">
        <f t="shared" si="1"/>
        <v>2.25</v>
      </c>
      <c r="O24" s="84">
        <f t="shared" si="2"/>
        <v>7.5</v>
      </c>
      <c r="P24" s="85" t="str">
        <f t="shared" si="3"/>
        <v>0</v>
      </c>
      <c r="Q24" s="86" t="str">
        <f t="shared" si="4"/>
        <v>0</v>
      </c>
      <c r="R24" s="87" t="str">
        <f t="shared" si="5"/>
        <v>ALTO</v>
      </c>
      <c r="S24" s="66" t="s">
        <v>282</v>
      </c>
    </row>
    <row r="25" spans="1:19" ht="67.5" x14ac:dyDescent="0.2">
      <c r="A25" s="161" t="s">
        <v>215</v>
      </c>
      <c r="B25" s="82" t="s">
        <v>168</v>
      </c>
      <c r="C25" s="83">
        <v>1</v>
      </c>
      <c r="D25" s="83">
        <v>5</v>
      </c>
      <c r="E25" s="83">
        <v>1</v>
      </c>
      <c r="F25" s="83">
        <v>1</v>
      </c>
      <c r="G25" s="83">
        <v>1</v>
      </c>
      <c r="H25" s="83">
        <v>5</v>
      </c>
      <c r="I25" s="80">
        <f t="shared" si="0"/>
        <v>2.3333333333333335</v>
      </c>
      <c r="J25" s="83">
        <v>1</v>
      </c>
      <c r="K25" s="83">
        <v>1</v>
      </c>
      <c r="L25" s="83">
        <v>0</v>
      </c>
      <c r="M25" s="83">
        <v>1</v>
      </c>
      <c r="N25" s="80">
        <f t="shared" si="1"/>
        <v>0.75</v>
      </c>
      <c r="O25" s="84">
        <f t="shared" si="2"/>
        <v>1.75</v>
      </c>
      <c r="P25" s="85" t="str">
        <f t="shared" si="3"/>
        <v>basso</v>
      </c>
      <c r="Q25" s="86" t="str">
        <f t="shared" si="4"/>
        <v>0</v>
      </c>
      <c r="R25" s="87" t="str">
        <f t="shared" si="5"/>
        <v>0</v>
      </c>
      <c r="S25" s="66"/>
    </row>
    <row r="26" spans="1:19" ht="40.5" x14ac:dyDescent="0.2">
      <c r="A26" s="161" t="s">
        <v>215</v>
      </c>
      <c r="B26" s="82" t="s">
        <v>169</v>
      </c>
      <c r="C26" s="83">
        <v>2</v>
      </c>
      <c r="D26" s="83">
        <v>5</v>
      </c>
      <c r="E26" s="83">
        <v>1</v>
      </c>
      <c r="F26" s="83">
        <v>3</v>
      </c>
      <c r="G26" s="83">
        <v>1</v>
      </c>
      <c r="H26" s="83">
        <v>5</v>
      </c>
      <c r="I26" s="80">
        <f t="shared" si="0"/>
        <v>2.8333333333333335</v>
      </c>
      <c r="J26" s="83">
        <v>1</v>
      </c>
      <c r="K26" s="83">
        <v>1</v>
      </c>
      <c r="L26" s="83">
        <v>0</v>
      </c>
      <c r="M26" s="83">
        <v>1</v>
      </c>
      <c r="N26" s="80">
        <f t="shared" si="1"/>
        <v>0.75</v>
      </c>
      <c r="O26" s="84">
        <f t="shared" si="2"/>
        <v>2.125</v>
      </c>
      <c r="P26" s="85" t="str">
        <f t="shared" si="3"/>
        <v>basso</v>
      </c>
      <c r="Q26" s="86" t="str">
        <f t="shared" si="4"/>
        <v>0</v>
      </c>
      <c r="R26" s="87" t="str">
        <f t="shared" si="5"/>
        <v>0</v>
      </c>
      <c r="S26" s="66"/>
    </row>
    <row r="27" spans="1:19" ht="40.5" x14ac:dyDescent="0.2">
      <c r="A27" s="161" t="s">
        <v>215</v>
      </c>
      <c r="B27" s="82" t="s">
        <v>170</v>
      </c>
      <c r="C27" s="83">
        <v>2</v>
      </c>
      <c r="D27" s="83">
        <v>5</v>
      </c>
      <c r="E27" s="83">
        <v>5</v>
      </c>
      <c r="F27" s="83">
        <v>5</v>
      </c>
      <c r="G27" s="83">
        <v>1</v>
      </c>
      <c r="H27" s="83">
        <v>5</v>
      </c>
      <c r="I27" s="80">
        <f t="shared" si="0"/>
        <v>3.8333333333333335</v>
      </c>
      <c r="J27" s="83">
        <v>1</v>
      </c>
      <c r="K27" s="83">
        <v>1</v>
      </c>
      <c r="L27" s="83">
        <v>2</v>
      </c>
      <c r="M27" s="83">
        <v>5</v>
      </c>
      <c r="N27" s="80">
        <f t="shared" si="1"/>
        <v>2.25</v>
      </c>
      <c r="O27" s="84">
        <f t="shared" si="2"/>
        <v>8.625</v>
      </c>
      <c r="P27" s="85" t="str">
        <f t="shared" si="3"/>
        <v>0</v>
      </c>
      <c r="Q27" s="86" t="str">
        <f t="shared" si="4"/>
        <v>0</v>
      </c>
      <c r="R27" s="87" t="str">
        <f t="shared" si="5"/>
        <v>ALTO</v>
      </c>
      <c r="S27" s="66" t="s">
        <v>282</v>
      </c>
    </row>
    <row r="28" spans="1:19" ht="67.5" x14ac:dyDescent="0.2">
      <c r="A28" s="161" t="s">
        <v>215</v>
      </c>
      <c r="B28" s="82" t="s">
        <v>171</v>
      </c>
      <c r="C28" s="83">
        <v>4</v>
      </c>
      <c r="D28" s="83">
        <v>5</v>
      </c>
      <c r="E28" s="83">
        <v>1</v>
      </c>
      <c r="F28" s="83">
        <v>5</v>
      </c>
      <c r="G28" s="83">
        <v>1</v>
      </c>
      <c r="H28" s="83">
        <v>5</v>
      </c>
      <c r="I28" s="80">
        <f t="shared" si="0"/>
        <v>3.5</v>
      </c>
      <c r="J28" s="83">
        <v>1</v>
      </c>
      <c r="K28" s="83">
        <v>1</v>
      </c>
      <c r="L28" s="83">
        <v>2</v>
      </c>
      <c r="M28" s="83">
        <v>5</v>
      </c>
      <c r="N28" s="80">
        <f t="shared" si="1"/>
        <v>2.25</v>
      </c>
      <c r="O28" s="84">
        <f t="shared" si="2"/>
        <v>7.875</v>
      </c>
      <c r="P28" s="85" t="str">
        <f t="shared" si="3"/>
        <v>0</v>
      </c>
      <c r="Q28" s="86" t="str">
        <f t="shared" si="4"/>
        <v>0</v>
      </c>
      <c r="R28" s="87" t="str">
        <f t="shared" si="5"/>
        <v>ALTO</v>
      </c>
      <c r="S28" s="66" t="s">
        <v>282</v>
      </c>
    </row>
    <row r="29" spans="1:19" ht="67.5" x14ac:dyDescent="0.2">
      <c r="A29" s="161" t="s">
        <v>215</v>
      </c>
      <c r="B29" s="94" t="s">
        <v>172</v>
      </c>
      <c r="C29" s="83">
        <v>2</v>
      </c>
      <c r="D29" s="83">
        <v>5</v>
      </c>
      <c r="E29" s="83">
        <v>3</v>
      </c>
      <c r="F29" s="83">
        <v>5</v>
      </c>
      <c r="G29" s="83">
        <v>1</v>
      </c>
      <c r="H29" s="83">
        <v>2</v>
      </c>
      <c r="I29" s="80">
        <f t="shared" si="0"/>
        <v>3</v>
      </c>
      <c r="J29" s="83">
        <v>1</v>
      </c>
      <c r="K29" s="83">
        <v>1</v>
      </c>
      <c r="L29" s="83">
        <v>1</v>
      </c>
      <c r="M29" s="83">
        <v>4</v>
      </c>
      <c r="N29" s="80">
        <f t="shared" si="1"/>
        <v>1.75</v>
      </c>
      <c r="O29" s="75">
        <f t="shared" si="2"/>
        <v>5.25</v>
      </c>
      <c r="P29" s="85" t="str">
        <f t="shared" si="3"/>
        <v>0</v>
      </c>
      <c r="Q29" s="86" t="str">
        <f t="shared" si="4"/>
        <v>medio</v>
      </c>
      <c r="R29" s="87" t="str">
        <f t="shared" si="5"/>
        <v>0</v>
      </c>
      <c r="S29" s="66" t="s">
        <v>282</v>
      </c>
    </row>
    <row r="30" spans="1:19" ht="54" x14ac:dyDescent="0.2">
      <c r="A30" s="161" t="s">
        <v>215</v>
      </c>
      <c r="B30" s="82" t="s">
        <v>173</v>
      </c>
      <c r="C30" s="83">
        <v>3</v>
      </c>
      <c r="D30" s="83">
        <v>5</v>
      </c>
      <c r="E30" s="83">
        <v>1</v>
      </c>
      <c r="F30" s="83">
        <v>5</v>
      </c>
      <c r="G30" s="83">
        <v>1</v>
      </c>
      <c r="H30" s="83">
        <v>5</v>
      </c>
      <c r="I30" s="80">
        <f t="shared" si="0"/>
        <v>3.3333333333333335</v>
      </c>
      <c r="J30" s="83">
        <v>1</v>
      </c>
      <c r="K30" s="83">
        <v>1</v>
      </c>
      <c r="L30" s="83">
        <v>2</v>
      </c>
      <c r="M30" s="83">
        <v>5</v>
      </c>
      <c r="N30" s="80">
        <f t="shared" si="1"/>
        <v>2.25</v>
      </c>
      <c r="O30" s="84">
        <f t="shared" si="2"/>
        <v>7.5</v>
      </c>
      <c r="P30" s="85" t="str">
        <f t="shared" si="3"/>
        <v>0</v>
      </c>
      <c r="Q30" s="86" t="str">
        <f t="shared" si="4"/>
        <v>0</v>
      </c>
      <c r="R30" s="87" t="str">
        <f t="shared" si="5"/>
        <v>ALTO</v>
      </c>
      <c r="S30" s="66" t="s">
        <v>282</v>
      </c>
    </row>
    <row r="31" spans="1:19" ht="40.5" x14ac:dyDescent="0.2">
      <c r="A31" s="161" t="s">
        <v>215</v>
      </c>
      <c r="B31" s="82" t="s">
        <v>174</v>
      </c>
      <c r="C31" s="83">
        <v>4</v>
      </c>
      <c r="D31" s="83">
        <v>5</v>
      </c>
      <c r="E31" s="83">
        <v>2</v>
      </c>
      <c r="F31" s="83">
        <v>2</v>
      </c>
      <c r="G31" s="83">
        <v>1</v>
      </c>
      <c r="H31" s="83">
        <v>5</v>
      </c>
      <c r="I31" s="80">
        <f t="shared" si="0"/>
        <v>3.1666666666666665</v>
      </c>
      <c r="J31" s="83">
        <v>1</v>
      </c>
      <c r="K31" s="83">
        <v>1</v>
      </c>
      <c r="L31" s="83">
        <v>0</v>
      </c>
      <c r="M31" s="83">
        <v>2</v>
      </c>
      <c r="N31" s="80">
        <f t="shared" si="1"/>
        <v>1</v>
      </c>
      <c r="O31" s="84">
        <f t="shared" si="2"/>
        <v>3.1666666666666665</v>
      </c>
      <c r="P31" s="85" t="str">
        <f t="shared" si="3"/>
        <v>0</v>
      </c>
      <c r="Q31" s="86" t="str">
        <f t="shared" si="4"/>
        <v>medio</v>
      </c>
      <c r="R31" s="87" t="str">
        <f t="shared" si="5"/>
        <v>0</v>
      </c>
      <c r="S31" s="66" t="s">
        <v>282</v>
      </c>
    </row>
    <row r="32" spans="1:19" s="47" customFormat="1" ht="12" x14ac:dyDescent="0.2">
      <c r="A32" s="161" t="s">
        <v>215</v>
      </c>
    </row>
    <row r="33" spans="1:19" ht="135" x14ac:dyDescent="0.2">
      <c r="A33" s="161" t="s">
        <v>215</v>
      </c>
      <c r="B33" s="82" t="s">
        <v>189</v>
      </c>
      <c r="C33" s="83">
        <v>2</v>
      </c>
      <c r="D33" s="83">
        <v>5</v>
      </c>
      <c r="E33" s="83">
        <v>5</v>
      </c>
      <c r="F33" s="83">
        <v>5</v>
      </c>
      <c r="G33" s="83">
        <v>1</v>
      </c>
      <c r="H33" s="83">
        <v>5</v>
      </c>
      <c r="I33" s="80">
        <f>SUM(C33:H33)/6</f>
        <v>3.8333333333333335</v>
      </c>
      <c r="J33" s="83">
        <v>2</v>
      </c>
      <c r="K33" s="83">
        <v>1</v>
      </c>
      <c r="L33" s="83">
        <v>2</v>
      </c>
      <c r="M33" s="83">
        <v>5</v>
      </c>
      <c r="N33" s="80">
        <f>SUM(J33:M33)/4</f>
        <v>2.5</v>
      </c>
      <c r="O33" s="84">
        <f>I33*N33</f>
        <v>9.5833333333333339</v>
      </c>
      <c r="P33" s="85" t="str">
        <f>IF(O33&lt;3, "basso","0")</f>
        <v>0</v>
      </c>
      <c r="Q33" s="86" t="str">
        <f>IF(AND(O33&gt;3, O33&lt;6),"medio", "0")</f>
        <v>0</v>
      </c>
      <c r="R33" s="87" t="str">
        <f>IF(O33&gt;6, "ALTO","0")</f>
        <v>ALTO</v>
      </c>
      <c r="S33" s="66" t="s">
        <v>282</v>
      </c>
    </row>
    <row r="34" spans="1:19" ht="135" x14ac:dyDescent="0.2">
      <c r="A34" s="161" t="s">
        <v>215</v>
      </c>
      <c r="B34" s="82" t="s">
        <v>190</v>
      </c>
      <c r="C34" s="83">
        <v>2</v>
      </c>
      <c r="D34" s="83">
        <v>5</v>
      </c>
      <c r="E34" s="83">
        <v>5</v>
      </c>
      <c r="F34" s="83">
        <v>5</v>
      </c>
      <c r="G34" s="83">
        <v>1</v>
      </c>
      <c r="H34" s="83">
        <v>5</v>
      </c>
      <c r="I34" s="80">
        <f>SUM(C34:H34)/6</f>
        <v>3.8333333333333335</v>
      </c>
      <c r="J34" s="83">
        <v>2</v>
      </c>
      <c r="K34" s="83">
        <v>1</v>
      </c>
      <c r="L34" s="83">
        <v>2</v>
      </c>
      <c r="M34" s="83">
        <v>5</v>
      </c>
      <c r="N34" s="80">
        <f>SUM(J34:M34)/4</f>
        <v>2.5</v>
      </c>
      <c r="O34" s="84">
        <f>I34*N34</f>
        <v>9.5833333333333339</v>
      </c>
      <c r="P34" s="85" t="str">
        <f>IF(O34&lt;3, "basso","0")</f>
        <v>0</v>
      </c>
      <c r="Q34" s="86" t="str">
        <f>IF(AND(O34&gt;3, O34&lt;6),"medio", "0")</f>
        <v>0</v>
      </c>
      <c r="R34" s="87" t="str">
        <f>IF(O34&gt;6, "ALTO","0")</f>
        <v>ALTO</v>
      </c>
      <c r="S34" s="66" t="s">
        <v>282</v>
      </c>
    </row>
    <row r="35" spans="1:19" ht="135" x14ac:dyDescent="0.2">
      <c r="A35" s="161" t="s">
        <v>215</v>
      </c>
      <c r="B35" s="82" t="s">
        <v>175</v>
      </c>
      <c r="C35" s="83">
        <v>2</v>
      </c>
      <c r="D35" s="83">
        <v>5</v>
      </c>
      <c r="E35" s="83">
        <v>5</v>
      </c>
      <c r="F35" s="83">
        <v>5</v>
      </c>
      <c r="G35" s="83">
        <v>1</v>
      </c>
      <c r="H35" s="83">
        <v>5</v>
      </c>
      <c r="I35" s="80">
        <f>SUM(C35:H35)/6</f>
        <v>3.8333333333333335</v>
      </c>
      <c r="J35" s="83">
        <v>2</v>
      </c>
      <c r="K35" s="83">
        <v>1</v>
      </c>
      <c r="L35" s="83">
        <v>2</v>
      </c>
      <c r="M35" s="83">
        <v>5</v>
      </c>
      <c r="N35" s="80">
        <f>SUM(J35:M35)/4</f>
        <v>2.5</v>
      </c>
      <c r="O35" s="84">
        <f>I35*N35</f>
        <v>9.5833333333333339</v>
      </c>
      <c r="P35" s="85" t="str">
        <f>IF(O35&lt;3, "basso","0")</f>
        <v>0</v>
      </c>
      <c r="Q35" s="86" t="str">
        <f>IF(AND(O35&gt;3, O35&lt;6),"medio", "0")</f>
        <v>0</v>
      </c>
      <c r="R35" s="87" t="str">
        <f>IF(O35&gt;6, "ALTO","0")</f>
        <v>ALTO</v>
      </c>
      <c r="S35" s="66" t="s">
        <v>282</v>
      </c>
    </row>
    <row r="36" spans="1:19" x14ac:dyDescent="0.25">
      <c r="A36" s="161" t="s">
        <v>215</v>
      </c>
    </row>
    <row r="37" spans="1:19" ht="67.5" x14ac:dyDescent="0.2">
      <c r="A37" s="161" t="s">
        <v>215</v>
      </c>
      <c r="B37" s="82" t="s">
        <v>177</v>
      </c>
      <c r="C37" s="83">
        <v>2</v>
      </c>
      <c r="D37" s="83">
        <v>5</v>
      </c>
      <c r="E37" s="83">
        <v>5</v>
      </c>
      <c r="F37" s="83">
        <v>5</v>
      </c>
      <c r="G37" s="83">
        <v>1</v>
      </c>
      <c r="H37" s="83">
        <v>5</v>
      </c>
      <c r="I37" s="80">
        <f>SUM(C37:H37)/6</f>
        <v>3.8333333333333335</v>
      </c>
      <c r="J37" s="83">
        <v>2</v>
      </c>
      <c r="K37" s="83">
        <v>1</v>
      </c>
      <c r="L37" s="83">
        <v>2</v>
      </c>
      <c r="M37" s="83">
        <v>5</v>
      </c>
      <c r="N37" s="80">
        <f>SUM(J37:M37)/4</f>
        <v>2.5</v>
      </c>
      <c r="O37" s="84">
        <f>I37*N37</f>
        <v>9.5833333333333339</v>
      </c>
      <c r="P37" s="85" t="str">
        <f>IF(O37&lt;3, "basso","0")</f>
        <v>0</v>
      </c>
      <c r="Q37" s="86" t="str">
        <f>IF(AND(O37&gt;3, O37&lt;6),"medio", "0")</f>
        <v>0</v>
      </c>
      <c r="R37" s="87" t="str">
        <f>IF(O37&gt;6, "ALTO","0")</f>
        <v>ALTO</v>
      </c>
      <c r="S37" s="66" t="s">
        <v>282</v>
      </c>
    </row>
    <row r="38" spans="1:19" ht="94.5" x14ac:dyDescent="0.2">
      <c r="A38" s="161" t="s">
        <v>215</v>
      </c>
      <c r="B38" s="82" t="s">
        <v>338</v>
      </c>
      <c r="C38" s="83">
        <v>2</v>
      </c>
      <c r="D38" s="83">
        <v>5</v>
      </c>
      <c r="E38" s="83">
        <v>5</v>
      </c>
      <c r="F38" s="83">
        <v>5</v>
      </c>
      <c r="G38" s="83">
        <v>1</v>
      </c>
      <c r="H38" s="83">
        <v>5</v>
      </c>
      <c r="I38" s="80">
        <f>SUM(C38:H38)/6</f>
        <v>3.8333333333333335</v>
      </c>
      <c r="J38" s="83">
        <v>2</v>
      </c>
      <c r="K38" s="83">
        <v>1</v>
      </c>
      <c r="L38" s="83">
        <v>2</v>
      </c>
      <c r="M38" s="83">
        <v>5</v>
      </c>
      <c r="N38" s="80">
        <f>SUM(J38:M38)/4</f>
        <v>2.5</v>
      </c>
      <c r="O38" s="84">
        <f>I38*N38</f>
        <v>9.5833333333333339</v>
      </c>
      <c r="P38" s="85" t="str">
        <f>IF(O38&lt;3, "basso","0")</f>
        <v>0</v>
      </c>
      <c r="Q38" s="86" t="str">
        <f>IF(AND(O38&gt;3, O38&lt;6),"medio", "0")</f>
        <v>0</v>
      </c>
      <c r="R38" s="87" t="str">
        <f>IF(O38&gt;6, "ALTO","0")</f>
        <v>ALTO</v>
      </c>
      <c r="S38" s="66" t="s">
        <v>282</v>
      </c>
    </row>
    <row r="39" spans="1:19" ht="108" x14ac:dyDescent="0.2">
      <c r="A39" s="161" t="s">
        <v>215</v>
      </c>
      <c r="B39" s="82" t="s">
        <v>178</v>
      </c>
      <c r="C39" s="83">
        <v>2</v>
      </c>
      <c r="D39" s="83">
        <v>5</v>
      </c>
      <c r="E39" s="83">
        <v>5</v>
      </c>
      <c r="F39" s="83">
        <v>5</v>
      </c>
      <c r="G39" s="83">
        <v>1</v>
      </c>
      <c r="H39" s="83">
        <v>5</v>
      </c>
      <c r="I39" s="80">
        <f>SUM(C39:H39)/6</f>
        <v>3.8333333333333335</v>
      </c>
      <c r="J39" s="83">
        <v>2</v>
      </c>
      <c r="K39" s="83">
        <v>1</v>
      </c>
      <c r="L39" s="83">
        <v>2</v>
      </c>
      <c r="M39" s="83">
        <v>5</v>
      </c>
      <c r="N39" s="80">
        <f>SUM(J39:M39)/4</f>
        <v>2.5</v>
      </c>
      <c r="O39" s="84">
        <f>I39*N39</f>
        <v>9.5833333333333339</v>
      </c>
      <c r="P39" s="85" t="str">
        <f>IF(O39&lt;3, "basso","0")</f>
        <v>0</v>
      </c>
      <c r="Q39" s="86" t="str">
        <f>IF(AND(O39&gt;3, O39&lt;6),"medio", "0")</f>
        <v>0</v>
      </c>
      <c r="R39" s="87" t="str">
        <f>IF(O39&gt;6, "ALTO","0")</f>
        <v>ALTO</v>
      </c>
      <c r="S39" s="66" t="s">
        <v>282</v>
      </c>
    </row>
    <row r="40" spans="1:19" ht="67.5" x14ac:dyDescent="0.2">
      <c r="A40" s="161" t="s">
        <v>215</v>
      </c>
      <c r="B40" s="82" t="s">
        <v>179</v>
      </c>
      <c r="C40" s="83">
        <v>2</v>
      </c>
      <c r="D40" s="83">
        <v>5</v>
      </c>
      <c r="E40" s="83">
        <v>5</v>
      </c>
      <c r="F40" s="83">
        <v>5</v>
      </c>
      <c r="G40" s="83">
        <v>1</v>
      </c>
      <c r="H40" s="83">
        <v>5</v>
      </c>
      <c r="I40" s="80">
        <f>SUM(C40:H40)/6</f>
        <v>3.8333333333333335</v>
      </c>
      <c r="J40" s="83">
        <v>2</v>
      </c>
      <c r="K40" s="83">
        <v>1</v>
      </c>
      <c r="L40" s="83">
        <v>2</v>
      </c>
      <c r="M40" s="83">
        <v>5</v>
      </c>
      <c r="N40" s="80">
        <f>SUM(J40:M40)/4</f>
        <v>2.5</v>
      </c>
      <c r="O40" s="84">
        <f>I40*N40</f>
        <v>9.5833333333333339</v>
      </c>
      <c r="P40" s="85" t="str">
        <f>IF(O40&lt;3, "basso","0")</f>
        <v>0</v>
      </c>
      <c r="Q40" s="86" t="str">
        <f>IF(AND(O40&gt;3, O40&lt;6),"medio", "0")</f>
        <v>0</v>
      </c>
      <c r="R40" s="87" t="str">
        <f>IF(O40&gt;6, "ALTO","0")</f>
        <v>ALTO</v>
      </c>
      <c r="S40" s="66" t="s">
        <v>282</v>
      </c>
    </row>
    <row r="41" spans="1:19" s="33" customFormat="1" ht="27" x14ac:dyDescent="0.25">
      <c r="A41" s="161" t="s">
        <v>215</v>
      </c>
      <c r="B41" s="94" t="s">
        <v>229</v>
      </c>
      <c r="C41" s="83">
        <v>3</v>
      </c>
      <c r="D41" s="83">
        <v>2</v>
      </c>
      <c r="E41" s="83">
        <v>3</v>
      </c>
      <c r="F41" s="83">
        <v>5</v>
      </c>
      <c r="G41" s="83">
        <v>1</v>
      </c>
      <c r="H41" s="83">
        <v>5</v>
      </c>
      <c r="I41" s="80">
        <f>SUM(C41:H41)/6</f>
        <v>3.1666666666666665</v>
      </c>
      <c r="J41" s="83">
        <v>1</v>
      </c>
      <c r="K41" s="83">
        <v>1</v>
      </c>
      <c r="L41" s="83">
        <v>2</v>
      </c>
      <c r="M41" s="83">
        <v>4</v>
      </c>
      <c r="N41" s="80">
        <f>SUM(J41:M41)/4</f>
        <v>2</v>
      </c>
      <c r="O41" s="95">
        <f>I41*N41</f>
        <v>6.333333333333333</v>
      </c>
      <c r="P41" s="96" t="str">
        <f>IF(O41&lt;3, "basso","0")</f>
        <v>0</v>
      </c>
      <c r="Q41" s="97" t="str">
        <f>IF(AND(O41&gt;3, O41&lt;6),"medio", "0")</f>
        <v>0</v>
      </c>
      <c r="R41" s="98" t="str">
        <f>IF(O41&gt;6, "ALTO","0")</f>
        <v>ALTO</v>
      </c>
      <c r="S41" s="66" t="s">
        <v>282</v>
      </c>
    </row>
    <row r="42" spans="1:19" s="14" customFormat="1" ht="108" x14ac:dyDescent="0.25">
      <c r="A42" s="161" t="s">
        <v>215</v>
      </c>
      <c r="B42" s="134" t="s">
        <v>314</v>
      </c>
      <c r="C42" s="133">
        <v>4</v>
      </c>
      <c r="D42" s="133">
        <v>5</v>
      </c>
      <c r="E42" s="133">
        <v>1</v>
      </c>
      <c r="F42" s="133">
        <v>5</v>
      </c>
      <c r="G42" s="133">
        <v>1</v>
      </c>
      <c r="H42" s="133">
        <v>4</v>
      </c>
      <c r="I42" s="135">
        <f t="shared" ref="I42" si="6">SUM(C42:H42)/6</f>
        <v>3.3333333333333335</v>
      </c>
      <c r="J42" s="136">
        <v>1</v>
      </c>
      <c r="K42" s="136">
        <v>1</v>
      </c>
      <c r="L42" s="136">
        <v>4</v>
      </c>
      <c r="M42" s="136">
        <v>2</v>
      </c>
      <c r="N42" s="135">
        <f t="shared" ref="N42" si="7">SUM(J42:M42)/4</f>
        <v>2</v>
      </c>
      <c r="O42" s="119">
        <f t="shared" ref="O42" si="8">I42*N42</f>
        <v>6.666666666666667</v>
      </c>
      <c r="P42" s="120" t="str">
        <f t="shared" ref="P42" si="9">IF(O42&lt;3, "basso","0")</f>
        <v>0</v>
      </c>
      <c r="Q42" s="121" t="str">
        <f t="shared" ref="Q42" si="10">IF(AND(O42&gt;3, O42&lt;6),"medio", "0")</f>
        <v>0</v>
      </c>
      <c r="R42" s="122" t="str">
        <f t="shared" ref="R42" si="11">IF(O42&gt;6, "ALTO","0")</f>
        <v>ALTO</v>
      </c>
      <c r="S42" s="137" t="s">
        <v>285</v>
      </c>
    </row>
    <row r="45" spans="1:19" x14ac:dyDescent="0.25">
      <c r="E45" s="20"/>
      <c r="F45" s="20"/>
    </row>
    <row r="46" spans="1:19" x14ac:dyDescent="0.25">
      <c r="E46" s="20"/>
      <c r="F46" s="20"/>
    </row>
  </sheetData>
  <mergeCells count="3">
    <mergeCell ref="O3:R3"/>
    <mergeCell ref="O2:R2"/>
    <mergeCell ref="A2:B2"/>
  </mergeCells>
  <printOptions horizontalCentered="1" verticalCentered="1"/>
  <pageMargins left="0" right="0" top="0" bottom="0" header="0" footer="0"/>
  <pageSetup paperSize="9" scale="91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workbookViewId="0">
      <selection activeCell="A14" sqref="A14:S14"/>
    </sheetView>
  </sheetViews>
  <sheetFormatPr defaultColWidth="9.140625" defaultRowHeight="15" x14ac:dyDescent="0.25"/>
  <cols>
    <col min="1" max="1" width="10.28515625" style="10" bestFit="1" customWidth="1"/>
    <col min="2" max="2" width="33.7109375" customWidth="1"/>
    <col min="3" max="8" width="4.5703125" customWidth="1"/>
    <col min="9" max="14" width="7.42578125" customWidth="1"/>
    <col min="15" max="15" width="6.85546875" customWidth="1"/>
    <col min="16" max="16" width="5.7109375" customWidth="1"/>
    <col min="17" max="17" width="5.5703125" customWidth="1"/>
    <col min="18" max="18" width="5.85546875" customWidth="1"/>
    <col min="19" max="19" width="16.140625" customWidth="1"/>
  </cols>
  <sheetData>
    <row r="1" spans="1:19" ht="20.25" customHeight="1" x14ac:dyDescent="0.25">
      <c r="A1" s="183" t="s">
        <v>253</v>
      </c>
      <c r="B1" s="183"/>
      <c r="C1" s="59" t="s">
        <v>9</v>
      </c>
      <c r="D1" s="59"/>
      <c r="E1" s="59"/>
      <c r="F1" s="59"/>
      <c r="G1" s="59"/>
      <c r="H1" s="59"/>
      <c r="I1" s="59"/>
      <c r="J1" s="60" t="s">
        <v>5</v>
      </c>
      <c r="K1" s="60"/>
      <c r="L1" s="60"/>
      <c r="M1" s="60"/>
      <c r="N1" s="60"/>
      <c r="O1" s="188"/>
      <c r="P1" s="188"/>
      <c r="Q1" s="188"/>
      <c r="R1" s="188"/>
      <c r="S1" s="61"/>
    </row>
    <row r="2" spans="1:19" ht="96.75" x14ac:dyDescent="0.25">
      <c r="A2" s="177" t="s">
        <v>332</v>
      </c>
      <c r="B2" s="62" t="s">
        <v>240</v>
      </c>
      <c r="C2" s="63" t="s">
        <v>0</v>
      </c>
      <c r="D2" s="63" t="s">
        <v>1</v>
      </c>
      <c r="E2" s="63" t="s">
        <v>2</v>
      </c>
      <c r="F2" s="63" t="s">
        <v>3</v>
      </c>
      <c r="G2" s="63" t="s">
        <v>4</v>
      </c>
      <c r="H2" s="63" t="s">
        <v>23</v>
      </c>
      <c r="I2" s="64" t="s">
        <v>10</v>
      </c>
      <c r="J2" s="65" t="s">
        <v>6</v>
      </c>
      <c r="K2" s="65" t="s">
        <v>7</v>
      </c>
      <c r="L2" s="65" t="s">
        <v>8</v>
      </c>
      <c r="M2" s="65" t="s">
        <v>14</v>
      </c>
      <c r="N2" s="64" t="s">
        <v>11</v>
      </c>
      <c r="O2" s="184" t="s">
        <v>18</v>
      </c>
      <c r="P2" s="184"/>
      <c r="Q2" s="184"/>
      <c r="R2" s="184"/>
      <c r="S2" s="66" t="s">
        <v>287</v>
      </c>
    </row>
    <row r="3" spans="1:19" ht="54" x14ac:dyDescent="0.25">
      <c r="A3" s="67" t="s">
        <v>216</v>
      </c>
      <c r="B3" s="106" t="s">
        <v>137</v>
      </c>
      <c r="C3" s="89">
        <v>1</v>
      </c>
      <c r="D3" s="89">
        <v>2</v>
      </c>
      <c r="E3" s="89">
        <v>1</v>
      </c>
      <c r="F3" s="89">
        <v>1</v>
      </c>
      <c r="G3" s="89">
        <v>1</v>
      </c>
      <c r="H3" s="89">
        <v>5</v>
      </c>
      <c r="I3" s="68">
        <f>SUM(C3:H3)/6</f>
        <v>1.8333333333333333</v>
      </c>
      <c r="J3" s="89">
        <v>1</v>
      </c>
      <c r="K3" s="89">
        <v>1</v>
      </c>
      <c r="L3" s="89">
        <v>0</v>
      </c>
      <c r="M3" s="89">
        <v>1</v>
      </c>
      <c r="N3" s="68">
        <f>SUM(J3:M3)/4</f>
        <v>0.75</v>
      </c>
      <c r="O3" s="69">
        <f>I3*N3</f>
        <v>1.375</v>
      </c>
      <c r="P3" s="101" t="str">
        <f t="shared" ref="P3:P13" si="0">IF(O3&lt;3, "basso","0")</f>
        <v>basso</v>
      </c>
      <c r="Q3" s="102" t="str">
        <f>IF(AND(O3&gt;3, O3&lt;6),"medio", "0")</f>
        <v>0</v>
      </c>
      <c r="R3" s="103" t="str">
        <f t="shared" ref="R3:R9" si="1">IF(O3&gt;6, "ALTO","0")</f>
        <v>0</v>
      </c>
      <c r="S3" s="66"/>
    </row>
    <row r="4" spans="1:19" ht="27" x14ac:dyDescent="0.25">
      <c r="A4" s="67" t="s">
        <v>216</v>
      </c>
      <c r="B4" s="106" t="s">
        <v>138</v>
      </c>
      <c r="C4" s="89">
        <v>1</v>
      </c>
      <c r="D4" s="89">
        <v>2</v>
      </c>
      <c r="E4" s="89">
        <v>1</v>
      </c>
      <c r="F4" s="89">
        <v>1</v>
      </c>
      <c r="G4" s="89">
        <v>1</v>
      </c>
      <c r="H4" s="89">
        <v>5</v>
      </c>
      <c r="I4" s="68">
        <f t="shared" ref="I4:I13" si="2">SUM(C4:H4)/6</f>
        <v>1.8333333333333333</v>
      </c>
      <c r="J4" s="89">
        <v>1</v>
      </c>
      <c r="K4" s="89">
        <v>1</v>
      </c>
      <c r="L4" s="89">
        <v>0</v>
      </c>
      <c r="M4" s="89">
        <v>1</v>
      </c>
      <c r="N4" s="68">
        <f t="shared" ref="N4:N10" si="3">SUM(J4:M4)/4</f>
        <v>0.75</v>
      </c>
      <c r="O4" s="69">
        <f t="shared" ref="O4:O10" si="4">I4*N4</f>
        <v>1.375</v>
      </c>
      <c r="P4" s="101" t="str">
        <f t="shared" si="0"/>
        <v>basso</v>
      </c>
      <c r="Q4" s="102" t="str">
        <f t="shared" ref="Q4:Q13" si="5">IF(AND(O4&gt;3, O4&lt;6),"medio", "0")</f>
        <v>0</v>
      </c>
      <c r="R4" s="103" t="str">
        <f t="shared" si="1"/>
        <v>0</v>
      </c>
      <c r="S4" s="66"/>
    </row>
    <row r="5" spans="1:19" ht="27" x14ac:dyDescent="0.25">
      <c r="A5" s="67" t="s">
        <v>216</v>
      </c>
      <c r="B5" s="106" t="s">
        <v>139</v>
      </c>
      <c r="C5" s="89">
        <v>5</v>
      </c>
      <c r="D5" s="89">
        <v>2</v>
      </c>
      <c r="E5" s="89">
        <v>1</v>
      </c>
      <c r="F5" s="89">
        <v>1</v>
      </c>
      <c r="G5" s="89">
        <v>1</v>
      </c>
      <c r="H5" s="89">
        <v>5</v>
      </c>
      <c r="I5" s="68">
        <f t="shared" si="2"/>
        <v>2.5</v>
      </c>
      <c r="J5" s="89">
        <v>1</v>
      </c>
      <c r="K5" s="89">
        <v>1</v>
      </c>
      <c r="L5" s="89">
        <v>0</v>
      </c>
      <c r="M5" s="89">
        <v>1</v>
      </c>
      <c r="N5" s="68">
        <f t="shared" si="3"/>
        <v>0.75</v>
      </c>
      <c r="O5" s="69">
        <f t="shared" si="4"/>
        <v>1.875</v>
      </c>
      <c r="P5" s="101" t="str">
        <f t="shared" si="0"/>
        <v>basso</v>
      </c>
      <c r="Q5" s="102" t="str">
        <f t="shared" si="5"/>
        <v>0</v>
      </c>
      <c r="R5" s="103" t="str">
        <f t="shared" si="1"/>
        <v>0</v>
      </c>
      <c r="S5" s="66"/>
    </row>
    <row r="6" spans="1:19" ht="27" x14ac:dyDescent="0.25">
      <c r="A6" s="67" t="s">
        <v>216</v>
      </c>
      <c r="B6" s="106" t="s">
        <v>140</v>
      </c>
      <c r="C6" s="89">
        <v>5</v>
      </c>
      <c r="D6" s="89">
        <v>2</v>
      </c>
      <c r="E6" s="89">
        <v>1</v>
      </c>
      <c r="F6" s="89">
        <v>1</v>
      </c>
      <c r="G6" s="89">
        <v>1</v>
      </c>
      <c r="H6" s="89">
        <v>5</v>
      </c>
      <c r="I6" s="68">
        <f t="shared" si="2"/>
        <v>2.5</v>
      </c>
      <c r="J6" s="89">
        <v>1</v>
      </c>
      <c r="K6" s="89">
        <v>1</v>
      </c>
      <c r="L6" s="89">
        <v>0</v>
      </c>
      <c r="M6" s="89">
        <v>1</v>
      </c>
      <c r="N6" s="68">
        <f t="shared" si="3"/>
        <v>0.75</v>
      </c>
      <c r="O6" s="69">
        <f t="shared" si="4"/>
        <v>1.875</v>
      </c>
      <c r="P6" s="101" t="str">
        <f t="shared" si="0"/>
        <v>basso</v>
      </c>
      <c r="Q6" s="102" t="str">
        <f t="shared" si="5"/>
        <v>0</v>
      </c>
      <c r="R6" s="103" t="str">
        <f t="shared" si="1"/>
        <v>0</v>
      </c>
      <c r="S6" s="66"/>
    </row>
    <row r="7" spans="1:19" ht="27" x14ac:dyDescent="0.25">
      <c r="A7" s="67" t="s">
        <v>216</v>
      </c>
      <c r="B7" s="106" t="s">
        <v>141</v>
      </c>
      <c r="C7" s="89">
        <v>4</v>
      </c>
      <c r="D7" s="89">
        <v>2</v>
      </c>
      <c r="E7" s="89">
        <v>1</v>
      </c>
      <c r="F7" s="89">
        <v>1</v>
      </c>
      <c r="G7" s="89">
        <v>1</v>
      </c>
      <c r="H7" s="89">
        <v>5</v>
      </c>
      <c r="I7" s="68">
        <f t="shared" si="2"/>
        <v>2.3333333333333335</v>
      </c>
      <c r="J7" s="89">
        <v>1</v>
      </c>
      <c r="K7" s="89">
        <v>1</v>
      </c>
      <c r="L7" s="89">
        <v>0</v>
      </c>
      <c r="M7" s="89">
        <v>1</v>
      </c>
      <c r="N7" s="68">
        <f>SUM(J7:M7)/4</f>
        <v>0.75</v>
      </c>
      <c r="O7" s="69">
        <f t="shared" si="4"/>
        <v>1.75</v>
      </c>
      <c r="P7" s="101" t="str">
        <f t="shared" si="0"/>
        <v>basso</v>
      </c>
      <c r="Q7" s="102" t="str">
        <f t="shared" si="5"/>
        <v>0</v>
      </c>
      <c r="R7" s="103" t="str">
        <f t="shared" si="1"/>
        <v>0</v>
      </c>
      <c r="S7" s="66"/>
    </row>
    <row r="8" spans="1:19" ht="27" x14ac:dyDescent="0.25">
      <c r="A8" s="67" t="s">
        <v>216</v>
      </c>
      <c r="B8" s="106" t="s">
        <v>142</v>
      </c>
      <c r="C8" s="89">
        <v>4</v>
      </c>
      <c r="D8" s="89">
        <v>2</v>
      </c>
      <c r="E8" s="89">
        <v>1</v>
      </c>
      <c r="F8" s="89">
        <v>1</v>
      </c>
      <c r="G8" s="89">
        <v>1</v>
      </c>
      <c r="H8" s="89">
        <v>5</v>
      </c>
      <c r="I8" s="68">
        <f t="shared" si="2"/>
        <v>2.3333333333333335</v>
      </c>
      <c r="J8" s="89">
        <v>1</v>
      </c>
      <c r="K8" s="89">
        <v>1</v>
      </c>
      <c r="L8" s="89">
        <v>0</v>
      </c>
      <c r="M8" s="89">
        <v>1</v>
      </c>
      <c r="N8" s="68">
        <f>SUM(J8:M8)/4</f>
        <v>0.75</v>
      </c>
      <c r="O8" s="69">
        <f>I8*N8</f>
        <v>1.75</v>
      </c>
      <c r="P8" s="101" t="str">
        <f t="shared" si="0"/>
        <v>basso</v>
      </c>
      <c r="Q8" s="102" t="str">
        <f t="shared" si="5"/>
        <v>0</v>
      </c>
      <c r="R8" s="103" t="str">
        <f t="shared" si="1"/>
        <v>0</v>
      </c>
      <c r="S8" s="66"/>
    </row>
    <row r="9" spans="1:19" ht="27" x14ac:dyDescent="0.25">
      <c r="A9" s="67" t="s">
        <v>216</v>
      </c>
      <c r="B9" s="106" t="s">
        <v>143</v>
      </c>
      <c r="C9" s="89">
        <v>4</v>
      </c>
      <c r="D9" s="89">
        <v>2</v>
      </c>
      <c r="E9" s="89">
        <v>1</v>
      </c>
      <c r="F9" s="89">
        <v>1</v>
      </c>
      <c r="G9" s="89">
        <v>1</v>
      </c>
      <c r="H9" s="89">
        <v>5</v>
      </c>
      <c r="I9" s="68">
        <f t="shared" si="2"/>
        <v>2.3333333333333335</v>
      </c>
      <c r="J9" s="89">
        <v>1</v>
      </c>
      <c r="K9" s="89">
        <v>1</v>
      </c>
      <c r="L9" s="89">
        <v>0</v>
      </c>
      <c r="M9" s="89">
        <v>1</v>
      </c>
      <c r="N9" s="68">
        <f t="shared" si="3"/>
        <v>0.75</v>
      </c>
      <c r="O9" s="69">
        <f t="shared" si="4"/>
        <v>1.75</v>
      </c>
      <c r="P9" s="101" t="str">
        <f t="shared" si="0"/>
        <v>basso</v>
      </c>
      <c r="Q9" s="102" t="str">
        <f t="shared" si="5"/>
        <v>0</v>
      </c>
      <c r="R9" s="103" t="str">
        <f t="shared" si="1"/>
        <v>0</v>
      </c>
      <c r="S9" s="66"/>
    </row>
    <row r="10" spans="1:19" ht="27" x14ac:dyDescent="0.25">
      <c r="A10" s="67" t="s">
        <v>216</v>
      </c>
      <c r="B10" s="106" t="s">
        <v>144</v>
      </c>
      <c r="C10" s="89">
        <v>1</v>
      </c>
      <c r="D10" s="89">
        <v>2</v>
      </c>
      <c r="E10" s="89">
        <v>1</v>
      </c>
      <c r="F10" s="89">
        <v>1</v>
      </c>
      <c r="G10" s="89">
        <v>1</v>
      </c>
      <c r="H10" s="89">
        <v>5</v>
      </c>
      <c r="I10" s="68">
        <f t="shared" si="2"/>
        <v>1.8333333333333333</v>
      </c>
      <c r="J10" s="89">
        <v>1</v>
      </c>
      <c r="K10" s="89">
        <v>1</v>
      </c>
      <c r="L10" s="89">
        <v>0</v>
      </c>
      <c r="M10" s="89">
        <v>1</v>
      </c>
      <c r="N10" s="68">
        <f t="shared" si="3"/>
        <v>0.75</v>
      </c>
      <c r="O10" s="69">
        <f t="shared" si="4"/>
        <v>1.375</v>
      </c>
      <c r="P10" s="101" t="str">
        <f t="shared" si="0"/>
        <v>basso</v>
      </c>
      <c r="Q10" s="102" t="str">
        <f t="shared" si="5"/>
        <v>0</v>
      </c>
      <c r="R10" s="103" t="str">
        <f>IF(O10&gt;6, "ALTO","0")</f>
        <v>0</v>
      </c>
      <c r="S10" s="66"/>
    </row>
    <row r="11" spans="1:19" ht="27" x14ac:dyDescent="0.25">
      <c r="A11" s="67" t="s">
        <v>216</v>
      </c>
      <c r="B11" s="106" t="s">
        <v>145</v>
      </c>
      <c r="C11" s="89">
        <v>1</v>
      </c>
      <c r="D11" s="89">
        <v>2</v>
      </c>
      <c r="E11" s="89">
        <v>1</v>
      </c>
      <c r="F11" s="89">
        <v>1</v>
      </c>
      <c r="G11" s="89">
        <v>1</v>
      </c>
      <c r="H11" s="89">
        <v>5</v>
      </c>
      <c r="I11" s="68">
        <f t="shared" si="2"/>
        <v>1.8333333333333333</v>
      </c>
      <c r="J11" s="89">
        <v>1</v>
      </c>
      <c r="K11" s="89">
        <v>1</v>
      </c>
      <c r="L11" s="89">
        <v>0</v>
      </c>
      <c r="M11" s="89">
        <v>1</v>
      </c>
      <c r="N11" s="68">
        <f>SUM(J11:M11)/4</f>
        <v>0.75</v>
      </c>
      <c r="O11" s="69">
        <f>I11*N11</f>
        <v>1.375</v>
      </c>
      <c r="P11" s="101" t="str">
        <f t="shared" si="0"/>
        <v>basso</v>
      </c>
      <c r="Q11" s="102" t="str">
        <f t="shared" si="5"/>
        <v>0</v>
      </c>
      <c r="R11" s="103" t="str">
        <f t="shared" ref="R11:R13" si="6">IF(O11&gt;6, "ALTO","0")</f>
        <v>0</v>
      </c>
      <c r="S11" s="66"/>
    </row>
    <row r="12" spans="1:19" ht="27" x14ac:dyDescent="0.25">
      <c r="A12" s="67" t="s">
        <v>216</v>
      </c>
      <c r="B12" s="106" t="s">
        <v>146</v>
      </c>
      <c r="C12" s="89">
        <v>4</v>
      </c>
      <c r="D12" s="89">
        <v>2</v>
      </c>
      <c r="E12" s="89">
        <v>1</v>
      </c>
      <c r="F12" s="89">
        <v>1</v>
      </c>
      <c r="G12" s="89">
        <v>1</v>
      </c>
      <c r="H12" s="89">
        <v>5</v>
      </c>
      <c r="I12" s="68">
        <f t="shared" si="2"/>
        <v>2.3333333333333335</v>
      </c>
      <c r="J12" s="89">
        <v>1</v>
      </c>
      <c r="K12" s="89">
        <v>1</v>
      </c>
      <c r="L12" s="89">
        <v>0</v>
      </c>
      <c r="M12" s="89">
        <v>1</v>
      </c>
      <c r="N12" s="68">
        <f>SUM(J12:M12)/4</f>
        <v>0.75</v>
      </c>
      <c r="O12" s="69">
        <f>I12*N12</f>
        <v>1.75</v>
      </c>
      <c r="P12" s="101" t="str">
        <f t="shared" si="0"/>
        <v>basso</v>
      </c>
      <c r="Q12" s="102" t="str">
        <f t="shared" si="5"/>
        <v>0</v>
      </c>
      <c r="R12" s="103" t="str">
        <f t="shared" si="6"/>
        <v>0</v>
      </c>
      <c r="S12" s="66"/>
    </row>
    <row r="13" spans="1:19" x14ac:dyDescent="0.25">
      <c r="A13" s="67" t="s">
        <v>216</v>
      </c>
      <c r="B13" s="106" t="s">
        <v>147</v>
      </c>
      <c r="C13" s="89">
        <v>4</v>
      </c>
      <c r="D13" s="89">
        <v>2</v>
      </c>
      <c r="E13" s="89">
        <v>1</v>
      </c>
      <c r="F13" s="89">
        <v>1</v>
      </c>
      <c r="G13" s="89">
        <v>1</v>
      </c>
      <c r="H13" s="89">
        <v>5</v>
      </c>
      <c r="I13" s="68">
        <f t="shared" si="2"/>
        <v>2.3333333333333335</v>
      </c>
      <c r="J13" s="89">
        <v>1</v>
      </c>
      <c r="K13" s="89">
        <v>1</v>
      </c>
      <c r="L13" s="89">
        <v>0</v>
      </c>
      <c r="M13" s="89">
        <v>1</v>
      </c>
      <c r="N13" s="68">
        <f>SUM(J13:M13)/4</f>
        <v>0.75</v>
      </c>
      <c r="O13" s="69">
        <f>I13*N13</f>
        <v>1.75</v>
      </c>
      <c r="P13" s="101" t="str">
        <f t="shared" si="0"/>
        <v>basso</v>
      </c>
      <c r="Q13" s="102" t="str">
        <f t="shared" si="5"/>
        <v>0</v>
      </c>
      <c r="R13" s="103" t="str">
        <f t="shared" si="6"/>
        <v>0</v>
      </c>
      <c r="S13" s="66"/>
    </row>
  </sheetData>
  <mergeCells count="3">
    <mergeCell ref="O2:R2"/>
    <mergeCell ref="A1:B1"/>
    <mergeCell ref="O1:R1"/>
  </mergeCells>
  <pageMargins left="0" right="0" top="0" bottom="0" header="0" footer="0"/>
  <pageSetup paperSize="9" scale="92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"/>
  <sheetViews>
    <sheetView workbookViewId="0">
      <selection activeCell="A3" sqref="A3:A7"/>
    </sheetView>
  </sheetViews>
  <sheetFormatPr defaultColWidth="9.140625" defaultRowHeight="15" x14ac:dyDescent="0.25"/>
  <cols>
    <col min="1" max="1" width="5.140625" customWidth="1"/>
    <col min="2" max="2" width="33.7109375" customWidth="1"/>
    <col min="3" max="8" width="4.5703125" customWidth="1"/>
    <col min="9" max="14" width="7.42578125" customWidth="1"/>
    <col min="15" max="15" width="6.85546875" customWidth="1"/>
    <col min="16" max="16" width="5.7109375" customWidth="1"/>
    <col min="17" max="17" width="5.5703125" customWidth="1"/>
    <col min="18" max="18" width="5.85546875" customWidth="1"/>
    <col min="19" max="19" width="16.140625" customWidth="1"/>
  </cols>
  <sheetData>
    <row r="1" spans="1:19" x14ac:dyDescent="0.25">
      <c r="A1" s="183" t="s">
        <v>271</v>
      </c>
      <c r="B1" s="183"/>
      <c r="C1" s="59" t="s">
        <v>9</v>
      </c>
      <c r="D1" s="59"/>
      <c r="E1" s="59"/>
      <c r="F1" s="59"/>
      <c r="G1" s="59"/>
      <c r="H1" s="59"/>
      <c r="I1" s="59"/>
      <c r="J1" s="60" t="s">
        <v>5</v>
      </c>
      <c r="K1" s="60"/>
      <c r="L1" s="60"/>
      <c r="M1" s="60"/>
      <c r="N1" s="60"/>
      <c r="O1" s="188"/>
      <c r="P1" s="188"/>
      <c r="Q1" s="188"/>
      <c r="R1" s="188"/>
      <c r="S1" s="61"/>
    </row>
    <row r="2" spans="1:19" ht="96.75" x14ac:dyDescent="0.25">
      <c r="A2" s="177" t="s">
        <v>332</v>
      </c>
      <c r="B2" s="62" t="s">
        <v>240</v>
      </c>
      <c r="C2" s="63" t="s">
        <v>0</v>
      </c>
      <c r="D2" s="63" t="s">
        <v>1</v>
      </c>
      <c r="E2" s="63" t="s">
        <v>2</v>
      </c>
      <c r="F2" s="63" t="s">
        <v>3</v>
      </c>
      <c r="G2" s="63" t="s">
        <v>4</v>
      </c>
      <c r="H2" s="63" t="s">
        <v>23</v>
      </c>
      <c r="I2" s="64" t="s">
        <v>10</v>
      </c>
      <c r="J2" s="65" t="s">
        <v>6</v>
      </c>
      <c r="K2" s="65" t="s">
        <v>7</v>
      </c>
      <c r="L2" s="65" t="s">
        <v>8</v>
      </c>
      <c r="M2" s="65" t="s">
        <v>14</v>
      </c>
      <c r="N2" s="64" t="s">
        <v>11</v>
      </c>
      <c r="O2" s="184" t="s">
        <v>18</v>
      </c>
      <c r="P2" s="184"/>
      <c r="Q2" s="184"/>
      <c r="R2" s="184"/>
      <c r="S2" s="66" t="s">
        <v>287</v>
      </c>
    </row>
    <row r="3" spans="1:19" x14ac:dyDescent="0.25">
      <c r="A3" s="73" t="s">
        <v>272</v>
      </c>
      <c r="B3" s="110" t="s">
        <v>266</v>
      </c>
      <c r="C3" s="89">
        <v>4</v>
      </c>
      <c r="D3" s="89">
        <v>2</v>
      </c>
      <c r="E3" s="89">
        <v>1</v>
      </c>
      <c r="F3" s="89">
        <v>1</v>
      </c>
      <c r="G3" s="89">
        <v>1</v>
      </c>
      <c r="H3" s="89">
        <v>2</v>
      </c>
      <c r="I3" s="68">
        <f>SUM(C3:H3)/6</f>
        <v>1.8333333333333333</v>
      </c>
      <c r="J3" s="118">
        <v>5</v>
      </c>
      <c r="K3" s="89">
        <v>1</v>
      </c>
      <c r="L3" s="89">
        <v>0</v>
      </c>
      <c r="M3" s="118">
        <v>2</v>
      </c>
      <c r="N3" s="68">
        <f>SUM(J3:M3)/4</f>
        <v>2</v>
      </c>
      <c r="O3" s="69">
        <f>I3*N3</f>
        <v>3.6666666666666665</v>
      </c>
      <c r="P3" s="101" t="str">
        <f t="shared" ref="P3:P7" si="0">IF(O3&lt;3, "basso","0")</f>
        <v>0</v>
      </c>
      <c r="Q3" s="102" t="str">
        <f>IF(AND(O3&gt;3, O3&lt;6),"medio", "0")</f>
        <v>medio</v>
      </c>
      <c r="R3" s="103" t="str">
        <f t="shared" ref="R3:R7" si="1">IF(O3&gt;6, "ALTO","0")</f>
        <v>0</v>
      </c>
      <c r="S3" s="66" t="s">
        <v>284</v>
      </c>
    </row>
    <row r="4" spans="1:19" x14ac:dyDescent="0.25">
      <c r="A4" s="73" t="s">
        <v>272</v>
      </c>
      <c r="B4" s="110" t="s">
        <v>267</v>
      </c>
      <c r="C4" s="89">
        <v>4</v>
      </c>
      <c r="D4" s="89">
        <v>2</v>
      </c>
      <c r="E4" s="89">
        <v>1</v>
      </c>
      <c r="F4" s="89">
        <v>1</v>
      </c>
      <c r="G4" s="89">
        <v>1</v>
      </c>
      <c r="H4" s="89">
        <v>2</v>
      </c>
      <c r="I4" s="68">
        <f t="shared" ref="I4:I7" si="2">SUM(C4:H4)/6</f>
        <v>1.8333333333333333</v>
      </c>
      <c r="J4" s="118">
        <v>1</v>
      </c>
      <c r="K4" s="89">
        <v>1</v>
      </c>
      <c r="L4" s="89">
        <v>0</v>
      </c>
      <c r="M4" s="118">
        <v>2</v>
      </c>
      <c r="N4" s="68">
        <f t="shared" ref="N4:N6" si="3">SUM(J4:M4)/4</f>
        <v>1</v>
      </c>
      <c r="O4" s="69">
        <f t="shared" ref="O4:O7" si="4">I4*N4</f>
        <v>1.8333333333333333</v>
      </c>
      <c r="P4" s="101" t="str">
        <f t="shared" si="0"/>
        <v>basso</v>
      </c>
      <c r="Q4" s="102" t="str">
        <f t="shared" ref="Q4:Q7" si="5">IF(AND(O4&gt;3, O4&lt;6),"medio", "0")</f>
        <v>0</v>
      </c>
      <c r="R4" s="103" t="str">
        <f t="shared" si="1"/>
        <v>0</v>
      </c>
      <c r="S4" s="66"/>
    </row>
    <row r="5" spans="1:19" x14ac:dyDescent="0.25">
      <c r="A5" s="73" t="s">
        <v>272</v>
      </c>
      <c r="B5" s="110" t="s">
        <v>268</v>
      </c>
      <c r="C5" s="89">
        <v>4</v>
      </c>
      <c r="D5" s="89">
        <v>2</v>
      </c>
      <c r="E5" s="89">
        <v>1</v>
      </c>
      <c r="F5" s="89">
        <v>1</v>
      </c>
      <c r="G5" s="89">
        <v>1</v>
      </c>
      <c r="H5" s="89">
        <v>2</v>
      </c>
      <c r="I5" s="68">
        <f t="shared" si="2"/>
        <v>1.8333333333333333</v>
      </c>
      <c r="J5" s="118">
        <v>5</v>
      </c>
      <c r="K5" s="89">
        <v>1</v>
      </c>
      <c r="L5" s="89">
        <v>0</v>
      </c>
      <c r="M5" s="118">
        <v>2</v>
      </c>
      <c r="N5" s="68">
        <f t="shared" si="3"/>
        <v>2</v>
      </c>
      <c r="O5" s="69">
        <f t="shared" si="4"/>
        <v>3.6666666666666665</v>
      </c>
      <c r="P5" s="101" t="str">
        <f t="shared" si="0"/>
        <v>0</v>
      </c>
      <c r="Q5" s="102" t="str">
        <f t="shared" si="5"/>
        <v>medio</v>
      </c>
      <c r="R5" s="103" t="str">
        <f t="shared" si="1"/>
        <v>0</v>
      </c>
      <c r="S5" s="66" t="s">
        <v>284</v>
      </c>
    </row>
    <row r="6" spans="1:19" x14ac:dyDescent="0.25">
      <c r="A6" s="73" t="s">
        <v>272</v>
      </c>
      <c r="B6" s="110" t="s">
        <v>269</v>
      </c>
      <c r="C6" s="89">
        <v>4</v>
      </c>
      <c r="D6" s="89">
        <v>2</v>
      </c>
      <c r="E6" s="89">
        <v>1</v>
      </c>
      <c r="F6" s="89">
        <v>1</v>
      </c>
      <c r="G6" s="89">
        <v>1</v>
      </c>
      <c r="H6" s="89">
        <v>2</v>
      </c>
      <c r="I6" s="68">
        <f t="shared" si="2"/>
        <v>1.8333333333333333</v>
      </c>
      <c r="J6" s="118">
        <v>5</v>
      </c>
      <c r="K6" s="89">
        <v>1</v>
      </c>
      <c r="L6" s="89">
        <v>0</v>
      </c>
      <c r="M6" s="118">
        <v>2</v>
      </c>
      <c r="N6" s="68">
        <f t="shared" si="3"/>
        <v>2</v>
      </c>
      <c r="O6" s="69">
        <f t="shared" si="4"/>
        <v>3.6666666666666665</v>
      </c>
      <c r="P6" s="101" t="str">
        <f t="shared" si="0"/>
        <v>0</v>
      </c>
      <c r="Q6" s="102" t="str">
        <f t="shared" si="5"/>
        <v>medio</v>
      </c>
      <c r="R6" s="103" t="str">
        <f t="shared" si="1"/>
        <v>0</v>
      </c>
      <c r="S6" s="66" t="s">
        <v>284</v>
      </c>
    </row>
    <row r="7" spans="1:19" x14ac:dyDescent="0.25">
      <c r="A7" s="73" t="s">
        <v>272</v>
      </c>
      <c r="B7" s="110" t="s">
        <v>270</v>
      </c>
      <c r="C7" s="89">
        <v>4</v>
      </c>
      <c r="D7" s="89">
        <v>2</v>
      </c>
      <c r="E7" s="89">
        <v>1</v>
      </c>
      <c r="F7" s="89">
        <v>1</v>
      </c>
      <c r="G7" s="89">
        <v>1</v>
      </c>
      <c r="H7" s="89">
        <v>2</v>
      </c>
      <c r="I7" s="68">
        <f t="shared" si="2"/>
        <v>1.8333333333333333</v>
      </c>
      <c r="J7" s="118">
        <v>5</v>
      </c>
      <c r="K7" s="89">
        <v>1</v>
      </c>
      <c r="L7" s="89">
        <v>0</v>
      </c>
      <c r="M7" s="118">
        <v>2</v>
      </c>
      <c r="N7" s="68">
        <f>SUM(J7:M7)/4</f>
        <v>2</v>
      </c>
      <c r="O7" s="69">
        <f t="shared" si="4"/>
        <v>3.6666666666666665</v>
      </c>
      <c r="P7" s="101" t="str">
        <f t="shared" si="0"/>
        <v>0</v>
      </c>
      <c r="Q7" s="102" t="str">
        <f t="shared" si="5"/>
        <v>medio</v>
      </c>
      <c r="R7" s="103" t="str">
        <f t="shared" si="1"/>
        <v>0</v>
      </c>
      <c r="S7" s="66" t="s">
        <v>284</v>
      </c>
    </row>
  </sheetData>
  <mergeCells count="3">
    <mergeCell ref="A1:B1"/>
    <mergeCell ref="O2:R2"/>
    <mergeCell ref="O1:R1"/>
  </mergeCells>
  <pageMargins left="0" right="0" top="0" bottom="0" header="0" footer="0"/>
  <pageSetup paperSize="9" scale="95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0"/>
  <sheetViews>
    <sheetView workbookViewId="0">
      <selection activeCell="A10" sqref="A10"/>
    </sheetView>
  </sheetViews>
  <sheetFormatPr defaultColWidth="9.140625" defaultRowHeight="15" x14ac:dyDescent="0.25"/>
  <cols>
    <col min="1" max="1" width="10.28515625" bestFit="1" customWidth="1"/>
    <col min="2" max="2" width="33.7109375" customWidth="1"/>
    <col min="3" max="8" width="4.5703125" customWidth="1"/>
    <col min="9" max="14" width="7.42578125" customWidth="1"/>
    <col min="15" max="15" width="6.85546875" customWidth="1"/>
    <col min="16" max="16" width="5.7109375" customWidth="1"/>
    <col min="17" max="17" width="5.5703125" customWidth="1"/>
    <col min="18" max="18" width="5.85546875" customWidth="1"/>
    <col min="19" max="19" width="16.140625" customWidth="1"/>
  </cols>
  <sheetData>
    <row r="2" spans="1:19" x14ac:dyDescent="0.25">
      <c r="A2" s="183" t="s">
        <v>234</v>
      </c>
      <c r="B2" s="183"/>
      <c r="C2" s="59" t="s">
        <v>9</v>
      </c>
      <c r="D2" s="59"/>
      <c r="E2" s="59"/>
      <c r="F2" s="59"/>
      <c r="G2" s="59"/>
      <c r="H2" s="59"/>
      <c r="I2" s="59"/>
      <c r="J2" s="60" t="s">
        <v>5</v>
      </c>
      <c r="K2" s="60"/>
      <c r="L2" s="60"/>
      <c r="M2" s="60"/>
      <c r="N2" s="60"/>
      <c r="O2" s="188"/>
      <c r="P2" s="188"/>
      <c r="Q2" s="188"/>
      <c r="R2" s="188"/>
      <c r="S2" s="61"/>
    </row>
    <row r="3" spans="1:19" ht="96.75" x14ac:dyDescent="0.25">
      <c r="A3" s="177" t="s">
        <v>332</v>
      </c>
      <c r="B3" s="62" t="s">
        <v>240</v>
      </c>
      <c r="C3" s="63" t="s">
        <v>0</v>
      </c>
      <c r="D3" s="63" t="s">
        <v>1</v>
      </c>
      <c r="E3" s="63" t="s">
        <v>2</v>
      </c>
      <c r="F3" s="63" t="s">
        <v>3</v>
      </c>
      <c r="G3" s="63" t="s">
        <v>4</v>
      </c>
      <c r="H3" s="63" t="s">
        <v>23</v>
      </c>
      <c r="I3" s="64" t="s">
        <v>10</v>
      </c>
      <c r="J3" s="65" t="s">
        <v>6</v>
      </c>
      <c r="K3" s="65" t="s">
        <v>7</v>
      </c>
      <c r="L3" s="65" t="s">
        <v>8</v>
      </c>
      <c r="M3" s="65" t="s">
        <v>14</v>
      </c>
      <c r="N3" s="64" t="s">
        <v>11</v>
      </c>
      <c r="O3" s="184" t="s">
        <v>18</v>
      </c>
      <c r="P3" s="184"/>
      <c r="Q3" s="184"/>
      <c r="R3" s="184"/>
      <c r="S3" s="66" t="s">
        <v>287</v>
      </c>
    </row>
    <row r="4" spans="1:19" ht="27" x14ac:dyDescent="0.25">
      <c r="A4" s="73" t="s">
        <v>251</v>
      </c>
      <c r="B4" s="110" t="s">
        <v>247</v>
      </c>
      <c r="C4" s="89">
        <v>3</v>
      </c>
      <c r="D4" s="89">
        <v>5</v>
      </c>
      <c r="E4" s="89">
        <v>3</v>
      </c>
      <c r="F4" s="89">
        <v>5</v>
      </c>
      <c r="G4" s="89">
        <v>1</v>
      </c>
      <c r="H4" s="89">
        <v>5</v>
      </c>
      <c r="I4" s="68">
        <f>SUM(C4:H4)/6</f>
        <v>3.6666666666666665</v>
      </c>
      <c r="J4" s="89">
        <v>4</v>
      </c>
      <c r="K4" s="89">
        <v>1</v>
      </c>
      <c r="L4" s="89">
        <v>2</v>
      </c>
      <c r="M4" s="89">
        <v>5</v>
      </c>
      <c r="N4" s="68">
        <f>SUM(J4:M4)/4</f>
        <v>3</v>
      </c>
      <c r="O4" s="69">
        <f>I4*N4</f>
        <v>11</v>
      </c>
      <c r="P4" s="101" t="str">
        <f t="shared" ref="P4:P8" si="0">IF(O4&lt;3, "basso","0")</f>
        <v>0</v>
      </c>
      <c r="Q4" s="102" t="str">
        <f>IF(AND(O4&gt;3, O4&lt;6),"medio", "0")</f>
        <v>0</v>
      </c>
      <c r="R4" s="103" t="str">
        <f t="shared" ref="R4:R8" si="1">IF(O4&gt;6, "ALTO","0")</f>
        <v>ALTO</v>
      </c>
      <c r="S4" s="66" t="s">
        <v>294</v>
      </c>
    </row>
    <row r="5" spans="1:19" ht="27" x14ac:dyDescent="0.25">
      <c r="A5" s="73" t="s">
        <v>251</v>
      </c>
      <c r="B5" s="110" t="s">
        <v>221</v>
      </c>
      <c r="C5" s="89">
        <v>3</v>
      </c>
      <c r="D5" s="89">
        <v>5</v>
      </c>
      <c r="E5" s="89">
        <v>3</v>
      </c>
      <c r="F5" s="89">
        <v>5</v>
      </c>
      <c r="G5" s="89">
        <v>1</v>
      </c>
      <c r="H5" s="89">
        <v>5</v>
      </c>
      <c r="I5" s="68">
        <f t="shared" ref="I5:I8" si="2">SUM(C5:H5)/6</f>
        <v>3.6666666666666665</v>
      </c>
      <c r="J5" s="89">
        <v>4</v>
      </c>
      <c r="K5" s="89">
        <v>1</v>
      </c>
      <c r="L5" s="89">
        <v>2</v>
      </c>
      <c r="M5" s="89">
        <v>5</v>
      </c>
      <c r="N5" s="68">
        <f t="shared" ref="N5:N7" si="3">SUM(J5:M5)/4</f>
        <v>3</v>
      </c>
      <c r="O5" s="69">
        <f t="shared" ref="O5:O8" si="4">I5*N5</f>
        <v>11</v>
      </c>
      <c r="P5" s="101" t="str">
        <f t="shared" si="0"/>
        <v>0</v>
      </c>
      <c r="Q5" s="102" t="str">
        <f t="shared" ref="Q5:Q8" si="5">IF(AND(O5&gt;3, O5&lt;6),"medio", "0")</f>
        <v>0</v>
      </c>
      <c r="R5" s="103" t="str">
        <f t="shared" si="1"/>
        <v>ALTO</v>
      </c>
      <c r="S5" s="66" t="s">
        <v>294</v>
      </c>
    </row>
    <row r="6" spans="1:19" x14ac:dyDescent="0.25">
      <c r="A6" s="73" t="s">
        <v>251</v>
      </c>
      <c r="B6" s="110" t="s">
        <v>222</v>
      </c>
      <c r="C6" s="89">
        <v>3</v>
      </c>
      <c r="D6" s="89">
        <v>5</v>
      </c>
      <c r="E6" s="89">
        <v>3</v>
      </c>
      <c r="F6" s="89">
        <v>5</v>
      </c>
      <c r="G6" s="89">
        <v>1</v>
      </c>
      <c r="H6" s="89">
        <v>5</v>
      </c>
      <c r="I6" s="68">
        <f t="shared" si="2"/>
        <v>3.6666666666666665</v>
      </c>
      <c r="J6" s="89">
        <v>3</v>
      </c>
      <c r="K6" s="89">
        <v>1</v>
      </c>
      <c r="L6" s="89">
        <v>2</v>
      </c>
      <c r="M6" s="89">
        <v>5</v>
      </c>
      <c r="N6" s="68">
        <f t="shared" si="3"/>
        <v>2.75</v>
      </c>
      <c r="O6" s="69">
        <f t="shared" si="4"/>
        <v>10.083333333333332</v>
      </c>
      <c r="P6" s="101" t="str">
        <f t="shared" si="0"/>
        <v>0</v>
      </c>
      <c r="Q6" s="102" t="str">
        <f t="shared" si="5"/>
        <v>0</v>
      </c>
      <c r="R6" s="103" t="str">
        <f t="shared" si="1"/>
        <v>ALTO</v>
      </c>
      <c r="S6" s="66" t="s">
        <v>294</v>
      </c>
    </row>
    <row r="7" spans="1:19" x14ac:dyDescent="0.25">
      <c r="A7" s="73" t="s">
        <v>251</v>
      </c>
      <c r="B7" s="110" t="s">
        <v>223</v>
      </c>
      <c r="C7" s="89">
        <v>5</v>
      </c>
      <c r="D7" s="89">
        <v>5</v>
      </c>
      <c r="E7" s="89">
        <v>1</v>
      </c>
      <c r="F7" s="89">
        <v>5</v>
      </c>
      <c r="G7" s="89">
        <v>1</v>
      </c>
      <c r="H7" s="89">
        <v>5</v>
      </c>
      <c r="I7" s="68">
        <f t="shared" si="2"/>
        <v>3.6666666666666665</v>
      </c>
      <c r="J7" s="89">
        <v>3</v>
      </c>
      <c r="K7" s="89">
        <v>1</v>
      </c>
      <c r="L7" s="89">
        <v>2</v>
      </c>
      <c r="M7" s="89">
        <v>5</v>
      </c>
      <c r="N7" s="68">
        <f t="shared" si="3"/>
        <v>2.75</v>
      </c>
      <c r="O7" s="69">
        <f t="shared" si="4"/>
        <v>10.083333333333332</v>
      </c>
      <c r="P7" s="101" t="str">
        <f t="shared" si="0"/>
        <v>0</v>
      </c>
      <c r="Q7" s="102" t="str">
        <f t="shared" si="5"/>
        <v>0</v>
      </c>
      <c r="R7" s="103" t="str">
        <f t="shared" si="1"/>
        <v>ALTO</v>
      </c>
      <c r="S7" s="66" t="s">
        <v>294</v>
      </c>
    </row>
    <row r="8" spans="1:19" ht="27" x14ac:dyDescent="0.25">
      <c r="A8" s="73" t="s">
        <v>251</v>
      </c>
      <c r="B8" s="110" t="s">
        <v>235</v>
      </c>
      <c r="C8" s="89">
        <v>2</v>
      </c>
      <c r="D8" s="89">
        <v>5</v>
      </c>
      <c r="E8" s="89">
        <v>3</v>
      </c>
      <c r="F8" s="89">
        <v>5</v>
      </c>
      <c r="G8" s="89">
        <v>1</v>
      </c>
      <c r="H8" s="89">
        <v>1</v>
      </c>
      <c r="I8" s="68">
        <f t="shared" si="2"/>
        <v>2.8333333333333335</v>
      </c>
      <c r="J8" s="89">
        <v>2</v>
      </c>
      <c r="K8" s="89">
        <v>1</v>
      </c>
      <c r="L8" s="89">
        <v>4</v>
      </c>
      <c r="M8" s="89">
        <v>3</v>
      </c>
      <c r="N8" s="68">
        <f>SUM(J8:M8)/4</f>
        <v>2.5</v>
      </c>
      <c r="O8" s="69">
        <f t="shared" si="4"/>
        <v>7.0833333333333339</v>
      </c>
      <c r="P8" s="101" t="str">
        <f t="shared" si="0"/>
        <v>0</v>
      </c>
      <c r="Q8" s="102" t="str">
        <f t="shared" si="5"/>
        <v>0</v>
      </c>
      <c r="R8" s="103" t="str">
        <f t="shared" si="1"/>
        <v>ALTO</v>
      </c>
      <c r="S8" s="66" t="s">
        <v>294</v>
      </c>
    </row>
    <row r="9" spans="1:19" ht="40.5" x14ac:dyDescent="0.25">
      <c r="A9" s="73" t="s">
        <v>251</v>
      </c>
      <c r="B9" s="114" t="s">
        <v>195</v>
      </c>
      <c r="C9" s="83">
        <v>4</v>
      </c>
      <c r="D9" s="83">
        <v>5</v>
      </c>
      <c r="E9" s="83">
        <v>4</v>
      </c>
      <c r="F9" s="83">
        <v>3</v>
      </c>
      <c r="G9" s="83">
        <v>1</v>
      </c>
      <c r="H9" s="83">
        <v>5</v>
      </c>
      <c r="I9" s="80">
        <f>SUM(C9:H9)/6</f>
        <v>3.6666666666666665</v>
      </c>
      <c r="J9" s="83">
        <v>2</v>
      </c>
      <c r="K9" s="83">
        <v>1</v>
      </c>
      <c r="L9" s="83">
        <v>1</v>
      </c>
      <c r="M9" s="83">
        <v>4</v>
      </c>
      <c r="N9" s="80">
        <f>SUM(J9:M9)/4</f>
        <v>2</v>
      </c>
      <c r="O9" s="84">
        <f>I9*N9</f>
        <v>7.333333333333333</v>
      </c>
      <c r="P9" s="85" t="str">
        <f>IF(O9&lt;3, "basso","0")</f>
        <v>0</v>
      </c>
      <c r="Q9" s="86" t="str">
        <f>IF(AND(O9&gt;3, O9&lt;6),"medio", "0")</f>
        <v>0</v>
      </c>
      <c r="R9" s="87" t="str">
        <f>IF(O9&gt;6, "ALTO","0")</f>
        <v>ALTO</v>
      </c>
      <c r="S9" s="66" t="s">
        <v>284</v>
      </c>
    </row>
    <row r="10" spans="1:19" ht="27" x14ac:dyDescent="0.25">
      <c r="A10" s="73" t="s">
        <v>251</v>
      </c>
      <c r="B10" s="114" t="s">
        <v>198</v>
      </c>
      <c r="C10" s="83">
        <v>2</v>
      </c>
      <c r="D10" s="83">
        <v>2</v>
      </c>
      <c r="E10" s="83">
        <v>1</v>
      </c>
      <c r="F10" s="83">
        <v>1</v>
      </c>
      <c r="G10" s="83">
        <v>1</v>
      </c>
      <c r="H10" s="83">
        <v>5</v>
      </c>
      <c r="I10" s="80">
        <f>SUM(C10:H10)/6</f>
        <v>2</v>
      </c>
      <c r="J10" s="83">
        <v>1</v>
      </c>
      <c r="K10" s="83">
        <v>1</v>
      </c>
      <c r="L10" s="83">
        <v>0</v>
      </c>
      <c r="M10" s="83">
        <v>5</v>
      </c>
      <c r="N10" s="80">
        <f>SUM(J10:M10)/4</f>
        <v>1.75</v>
      </c>
      <c r="O10" s="84">
        <f>I10*N10</f>
        <v>3.5</v>
      </c>
      <c r="P10" s="85" t="str">
        <f>IF(O10&lt;3, "basso","0")</f>
        <v>0</v>
      </c>
      <c r="Q10" s="86" t="str">
        <f>IF(AND(O10&gt;3, O10&lt;6),"medio", "0")</f>
        <v>medio</v>
      </c>
      <c r="R10" s="87" t="str">
        <f>IF(O10&gt;6, "ALTO","0")</f>
        <v>0</v>
      </c>
      <c r="S10" s="66" t="s">
        <v>284</v>
      </c>
    </row>
  </sheetData>
  <mergeCells count="3">
    <mergeCell ref="O3:R3"/>
    <mergeCell ref="A2:B2"/>
    <mergeCell ref="O2:R2"/>
  </mergeCells>
  <pageMargins left="0" right="0" top="0" bottom="0" header="0" footer="0"/>
  <pageSetup paperSize="9" scale="92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9"/>
  <sheetViews>
    <sheetView tabSelected="1" workbookViewId="0">
      <selection activeCell="V9" sqref="V9"/>
    </sheetView>
  </sheetViews>
  <sheetFormatPr defaultColWidth="9.140625" defaultRowHeight="15" x14ac:dyDescent="0.25"/>
  <cols>
    <col min="1" max="1" width="10.28515625" bestFit="1" customWidth="1"/>
    <col min="2" max="2" width="33.7109375" customWidth="1"/>
    <col min="3" max="8" width="4.5703125" customWidth="1"/>
    <col min="9" max="14" width="7.42578125" customWidth="1"/>
    <col min="15" max="15" width="6.85546875" customWidth="1"/>
    <col min="16" max="16" width="5.7109375" customWidth="1"/>
    <col min="17" max="17" width="5.5703125" customWidth="1"/>
    <col min="18" max="18" width="5.85546875" customWidth="1"/>
    <col min="19" max="19" width="16.140625" customWidth="1"/>
  </cols>
  <sheetData>
    <row r="2" spans="1:19" x14ac:dyDescent="0.25">
      <c r="A2" s="183" t="s">
        <v>299</v>
      </c>
      <c r="B2" s="183"/>
      <c r="C2" s="59" t="s">
        <v>9</v>
      </c>
      <c r="D2" s="59"/>
      <c r="E2" s="59"/>
      <c r="F2" s="59"/>
      <c r="G2" s="59"/>
      <c r="H2" s="59"/>
      <c r="I2" s="59"/>
      <c r="J2" s="60" t="s">
        <v>5</v>
      </c>
      <c r="K2" s="60"/>
      <c r="L2" s="60"/>
      <c r="M2" s="60"/>
      <c r="N2" s="60"/>
      <c r="O2" s="188"/>
      <c r="P2" s="188"/>
      <c r="Q2" s="188"/>
      <c r="R2" s="188"/>
      <c r="S2" s="61"/>
    </row>
    <row r="3" spans="1:19" ht="96.75" x14ac:dyDescent="0.25">
      <c r="A3" s="177" t="s">
        <v>332</v>
      </c>
      <c r="B3" s="62" t="s">
        <v>240</v>
      </c>
      <c r="C3" s="63" t="s">
        <v>0</v>
      </c>
      <c r="D3" s="63" t="s">
        <v>1</v>
      </c>
      <c r="E3" s="63" t="s">
        <v>2</v>
      </c>
      <c r="F3" s="63" t="s">
        <v>3</v>
      </c>
      <c r="G3" s="63" t="s">
        <v>4</v>
      </c>
      <c r="H3" s="63" t="s">
        <v>23</v>
      </c>
      <c r="I3" s="64" t="s">
        <v>10</v>
      </c>
      <c r="J3" s="65" t="s">
        <v>6</v>
      </c>
      <c r="K3" s="65" t="s">
        <v>7</v>
      </c>
      <c r="L3" s="65" t="s">
        <v>8</v>
      </c>
      <c r="M3" s="65" t="s">
        <v>14</v>
      </c>
      <c r="N3" s="64" t="s">
        <v>11</v>
      </c>
      <c r="O3" s="184" t="s">
        <v>18</v>
      </c>
      <c r="P3" s="184"/>
      <c r="Q3" s="184"/>
      <c r="R3" s="184"/>
      <c r="S3" s="66" t="s">
        <v>287</v>
      </c>
    </row>
    <row r="4" spans="1:19" x14ac:dyDescent="0.25">
      <c r="A4" s="73" t="s">
        <v>301</v>
      </c>
      <c r="B4" s="110" t="s">
        <v>307</v>
      </c>
      <c r="C4" s="89">
        <v>2</v>
      </c>
      <c r="D4" s="89">
        <v>5</v>
      </c>
      <c r="E4" s="89">
        <v>3</v>
      </c>
      <c r="F4" s="89">
        <v>5</v>
      </c>
      <c r="G4" s="89">
        <v>5</v>
      </c>
      <c r="H4" s="89">
        <v>4</v>
      </c>
      <c r="I4" s="68">
        <f>SUM(C4:H4)/6</f>
        <v>4</v>
      </c>
      <c r="J4" s="89">
        <v>5</v>
      </c>
      <c r="K4" s="89">
        <v>1</v>
      </c>
      <c r="L4" s="89">
        <v>4</v>
      </c>
      <c r="M4" s="89">
        <v>2</v>
      </c>
      <c r="N4" s="68">
        <f>SUM(J4:M4)/4</f>
        <v>3</v>
      </c>
      <c r="O4" s="69">
        <f>I4*N4</f>
        <v>12</v>
      </c>
      <c r="P4" s="101" t="str">
        <f t="shared" ref="P4:P6" si="0">IF(O4&lt;3, "basso","0")</f>
        <v>0</v>
      </c>
      <c r="Q4" s="102" t="str">
        <f>IF(AND(O4&gt;3, O4&lt;6),"medio", "0")</f>
        <v>0</v>
      </c>
      <c r="R4" s="103" t="str">
        <f t="shared" ref="R4:R6" si="1">IF(O4&gt;6, "ALTO","0")</f>
        <v>ALTO</v>
      </c>
      <c r="S4" s="66" t="s">
        <v>285</v>
      </c>
    </row>
    <row r="5" spans="1:19" x14ac:dyDescent="0.25">
      <c r="A5" s="73" t="s">
        <v>301</v>
      </c>
      <c r="B5" s="110" t="s">
        <v>300</v>
      </c>
      <c r="C5" s="89">
        <v>5</v>
      </c>
      <c r="D5" s="89">
        <v>5</v>
      </c>
      <c r="E5" s="89">
        <v>1</v>
      </c>
      <c r="F5" s="89">
        <v>5</v>
      </c>
      <c r="G5" s="89">
        <v>1</v>
      </c>
      <c r="H5" s="89">
        <v>5</v>
      </c>
      <c r="I5" s="68">
        <f t="shared" ref="I5:I6" si="2">SUM(C5:H5)/6</f>
        <v>3.6666666666666665</v>
      </c>
      <c r="J5" s="89">
        <v>2</v>
      </c>
      <c r="K5" s="89">
        <v>1</v>
      </c>
      <c r="L5" s="89">
        <v>2</v>
      </c>
      <c r="M5" s="89">
        <v>5</v>
      </c>
      <c r="N5" s="68">
        <f t="shared" ref="N5" si="3">SUM(J5:M5)/4</f>
        <v>2.5</v>
      </c>
      <c r="O5" s="69">
        <f t="shared" ref="O5" si="4">I5*N5</f>
        <v>9.1666666666666661</v>
      </c>
      <c r="P5" s="70" t="str">
        <f t="shared" si="0"/>
        <v>0</v>
      </c>
      <c r="Q5" s="71" t="str">
        <f t="shared" ref="Q5" si="5">IF(AND(O5&gt;3, O5&lt;6),"medio", "0")</f>
        <v>0</v>
      </c>
      <c r="R5" s="72" t="str">
        <f t="shared" si="1"/>
        <v>ALTO</v>
      </c>
      <c r="S5" s="66" t="s">
        <v>285</v>
      </c>
    </row>
    <row r="6" spans="1:19" ht="40.5" x14ac:dyDescent="0.25">
      <c r="A6" s="73" t="s">
        <v>301</v>
      </c>
      <c r="B6" s="110" t="s">
        <v>309</v>
      </c>
      <c r="C6" s="89">
        <v>2</v>
      </c>
      <c r="D6" s="89">
        <v>5</v>
      </c>
      <c r="E6" s="89">
        <v>1</v>
      </c>
      <c r="F6" s="89">
        <v>5</v>
      </c>
      <c r="G6" s="89">
        <v>1</v>
      </c>
      <c r="H6" s="89">
        <v>3</v>
      </c>
      <c r="I6" s="68">
        <f t="shared" si="2"/>
        <v>2.8333333333333335</v>
      </c>
      <c r="J6" s="89">
        <v>5</v>
      </c>
      <c r="K6" s="89">
        <v>1</v>
      </c>
      <c r="L6" s="89">
        <v>4</v>
      </c>
      <c r="M6" s="89">
        <v>2</v>
      </c>
      <c r="N6" s="68">
        <f t="shared" ref="N6" si="6">SUM(J6:M6)/4</f>
        <v>3</v>
      </c>
      <c r="O6" s="69">
        <f t="shared" ref="O6" si="7">I6*N6</f>
        <v>8.5</v>
      </c>
      <c r="P6" s="101" t="str">
        <f t="shared" si="0"/>
        <v>0</v>
      </c>
      <c r="Q6" s="102" t="str">
        <f t="shared" ref="Q6" si="8">IF(AND(O6&gt;3, O6&lt;6),"medio", "0")</f>
        <v>0</v>
      </c>
      <c r="R6" s="103" t="str">
        <f t="shared" si="1"/>
        <v>ALTO</v>
      </c>
      <c r="S6" s="66" t="s">
        <v>285</v>
      </c>
    </row>
    <row r="7" spans="1:19" x14ac:dyDescent="0.25">
      <c r="A7" s="73" t="s">
        <v>301</v>
      </c>
      <c r="B7" s="110" t="s">
        <v>205</v>
      </c>
      <c r="C7" s="132">
        <v>2</v>
      </c>
      <c r="D7" s="132">
        <v>5</v>
      </c>
      <c r="E7" s="132">
        <v>3</v>
      </c>
      <c r="F7" s="132">
        <v>5</v>
      </c>
      <c r="G7" s="132">
        <v>5</v>
      </c>
      <c r="H7" s="132">
        <v>4</v>
      </c>
      <c r="I7" s="68">
        <f>SUM(C7:H7)/6</f>
        <v>4</v>
      </c>
      <c r="J7" s="132">
        <v>5</v>
      </c>
      <c r="K7" s="132">
        <v>1</v>
      </c>
      <c r="L7" s="132">
        <v>4</v>
      </c>
      <c r="M7" s="132">
        <v>2</v>
      </c>
      <c r="N7" s="68">
        <f>SUM(J7:M7)/4</f>
        <v>3</v>
      </c>
      <c r="O7" s="69">
        <f>I7*N7</f>
        <v>12</v>
      </c>
      <c r="P7" s="101" t="str">
        <f t="shared" ref="P7" si="9">IF(O7&lt;3, "basso","0")</f>
        <v>0</v>
      </c>
      <c r="Q7" s="102" t="str">
        <f>IF(AND(O7&gt;3, O7&lt;6),"medio", "0")</f>
        <v>0</v>
      </c>
      <c r="R7" s="103" t="str">
        <f t="shared" ref="R7" si="10">IF(O7&gt;6, "ALTO","0")</f>
        <v>ALTO</v>
      </c>
      <c r="S7" s="66" t="s">
        <v>285</v>
      </c>
    </row>
    <row r="8" spans="1:19" x14ac:dyDescent="0.25">
      <c r="A8" s="73" t="s">
        <v>301</v>
      </c>
      <c r="B8" s="110" t="s">
        <v>308</v>
      </c>
      <c r="C8" s="132">
        <v>2</v>
      </c>
      <c r="D8" s="132">
        <v>5</v>
      </c>
      <c r="E8" s="132">
        <v>1</v>
      </c>
      <c r="F8" s="132">
        <v>5</v>
      </c>
      <c r="G8" s="132">
        <v>1</v>
      </c>
      <c r="H8" s="132">
        <v>2</v>
      </c>
      <c r="I8" s="68">
        <f>SUM(C8:H8)/6</f>
        <v>2.6666666666666665</v>
      </c>
      <c r="J8" s="132">
        <v>5</v>
      </c>
      <c r="K8" s="132">
        <v>1</v>
      </c>
      <c r="L8" s="132">
        <v>0</v>
      </c>
      <c r="M8" s="132">
        <v>5</v>
      </c>
      <c r="N8" s="68">
        <f>SUM(J8:M8)/4</f>
        <v>2.75</v>
      </c>
      <c r="O8" s="69">
        <f>I8*N8</f>
        <v>7.333333333333333</v>
      </c>
      <c r="P8" s="101" t="str">
        <f t="shared" ref="P8" si="11">IF(O8&lt;3, "basso","0")</f>
        <v>0</v>
      </c>
      <c r="Q8" s="102" t="str">
        <f>IF(AND(O8&gt;3, O8&lt;6),"medio", "0")</f>
        <v>0</v>
      </c>
      <c r="R8" s="103" t="str">
        <f t="shared" ref="R8" si="12">IF(O8&gt;6, "ALTO","0")</f>
        <v>ALTO</v>
      </c>
      <c r="S8" s="66" t="s">
        <v>285</v>
      </c>
    </row>
    <row r="9" spans="1:19" ht="27" x14ac:dyDescent="0.25">
      <c r="A9" s="73" t="s">
        <v>301</v>
      </c>
      <c r="B9" s="110" t="s">
        <v>310</v>
      </c>
      <c r="C9" s="132">
        <v>4</v>
      </c>
      <c r="D9" s="132">
        <v>5</v>
      </c>
      <c r="E9" s="132">
        <v>1</v>
      </c>
      <c r="F9" s="132">
        <v>5</v>
      </c>
      <c r="G9" s="132">
        <v>1</v>
      </c>
      <c r="H9" s="132">
        <v>2</v>
      </c>
      <c r="I9" s="68">
        <f>SUM(C9:H9)/6</f>
        <v>3</v>
      </c>
      <c r="J9" s="132">
        <v>5</v>
      </c>
      <c r="K9" s="132">
        <v>1</v>
      </c>
      <c r="L9" s="132">
        <v>0</v>
      </c>
      <c r="M9" s="132">
        <v>4</v>
      </c>
      <c r="N9" s="68">
        <f>SUM(J9:M9)/4</f>
        <v>2.5</v>
      </c>
      <c r="O9" s="69">
        <f>I9*N9</f>
        <v>7.5</v>
      </c>
      <c r="P9" s="101" t="str">
        <f t="shared" ref="P9" si="13">IF(O9&lt;3, "basso","0")</f>
        <v>0</v>
      </c>
      <c r="Q9" s="102" t="str">
        <f>IF(AND(O9&gt;3, O9&lt;6),"medio", "0")</f>
        <v>0</v>
      </c>
      <c r="R9" s="103" t="str">
        <f t="shared" ref="R9" si="14">IF(O9&gt;6, "ALTO","0")</f>
        <v>ALTO</v>
      </c>
      <c r="S9" s="66" t="s">
        <v>285</v>
      </c>
    </row>
  </sheetData>
  <mergeCells count="3">
    <mergeCell ref="A2:B2"/>
    <mergeCell ref="O3:R3"/>
    <mergeCell ref="O2:R2"/>
  </mergeCells>
  <pageMargins left="0" right="0" top="0" bottom="0" header="0" footer="0"/>
  <pageSetup paperSize="9" scale="92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0"/>
  <sheetViews>
    <sheetView workbookViewId="0">
      <selection activeCell="B22" sqref="B22"/>
    </sheetView>
  </sheetViews>
  <sheetFormatPr defaultRowHeight="15" x14ac:dyDescent="0.25"/>
  <cols>
    <col min="1" max="1" width="10.28515625" bestFit="1" customWidth="1"/>
    <col min="2" max="2" width="33.7109375" customWidth="1"/>
    <col min="3" max="8" width="5.42578125" customWidth="1"/>
    <col min="9" max="14" width="7.42578125" customWidth="1"/>
    <col min="15" max="15" width="6.85546875" customWidth="1"/>
    <col min="16" max="16" width="5.7109375" customWidth="1"/>
    <col min="17" max="17" width="5.5703125" customWidth="1"/>
    <col min="18" max="18" width="5.85546875" customWidth="1"/>
    <col min="19" max="19" width="16.140625" customWidth="1"/>
  </cols>
  <sheetData>
    <row r="2" spans="1:19" ht="29.25" customHeight="1" x14ac:dyDescent="0.25">
      <c r="A2" s="183" t="s">
        <v>317</v>
      </c>
      <c r="B2" s="183"/>
      <c r="C2" s="59" t="s">
        <v>9</v>
      </c>
      <c r="D2" s="59"/>
      <c r="E2" s="59"/>
      <c r="F2" s="59"/>
      <c r="G2" s="59"/>
      <c r="H2" s="59"/>
      <c r="I2" s="59"/>
      <c r="J2" s="60" t="s">
        <v>5</v>
      </c>
      <c r="K2" s="60"/>
      <c r="L2" s="60"/>
      <c r="M2" s="60"/>
      <c r="N2" s="60"/>
      <c r="O2" s="185"/>
      <c r="P2" s="186"/>
      <c r="Q2" s="186"/>
      <c r="R2" s="187"/>
      <c r="S2" s="61"/>
    </row>
    <row r="3" spans="1:19" ht="72.75" x14ac:dyDescent="0.25">
      <c r="A3" s="177" t="s">
        <v>332</v>
      </c>
      <c r="B3" s="62" t="s">
        <v>240</v>
      </c>
      <c r="C3" s="63" t="s">
        <v>0</v>
      </c>
      <c r="D3" s="63" t="s">
        <v>1</v>
      </c>
      <c r="E3" s="63" t="s">
        <v>2</v>
      </c>
      <c r="F3" s="63" t="s">
        <v>3</v>
      </c>
      <c r="G3" s="63" t="s">
        <v>4</v>
      </c>
      <c r="H3" s="63" t="s">
        <v>23</v>
      </c>
      <c r="I3" s="64" t="s">
        <v>10</v>
      </c>
      <c r="J3" s="65" t="s">
        <v>6</v>
      </c>
      <c r="K3" s="65" t="s">
        <v>7</v>
      </c>
      <c r="L3" s="65" t="s">
        <v>8</v>
      </c>
      <c r="M3" s="65" t="s">
        <v>14</v>
      </c>
      <c r="N3" s="64" t="s">
        <v>11</v>
      </c>
      <c r="O3" s="184" t="s">
        <v>18</v>
      </c>
      <c r="P3" s="184"/>
      <c r="Q3" s="184"/>
      <c r="R3" s="184"/>
      <c r="S3" s="66" t="s">
        <v>287</v>
      </c>
    </row>
    <row r="4" spans="1:19" s="14" customFormat="1" ht="23.25" x14ac:dyDescent="0.25">
      <c r="A4" s="120" t="s">
        <v>318</v>
      </c>
      <c r="B4" s="159" t="s">
        <v>56</v>
      </c>
      <c r="C4" s="140">
        <v>5</v>
      </c>
      <c r="D4" s="140">
        <v>5</v>
      </c>
      <c r="E4" s="140">
        <v>1</v>
      </c>
      <c r="F4" s="140">
        <v>5</v>
      </c>
      <c r="G4" s="140">
        <v>1</v>
      </c>
      <c r="H4" s="140">
        <v>3</v>
      </c>
      <c r="I4" s="68">
        <f t="shared" ref="I4:I10" si="0">SUM(C4:H4)/6</f>
        <v>3.3333333333333335</v>
      </c>
      <c r="J4" s="140">
        <v>4</v>
      </c>
      <c r="K4" s="140">
        <v>1</v>
      </c>
      <c r="L4" s="140">
        <v>0</v>
      </c>
      <c r="M4" s="140">
        <v>4</v>
      </c>
      <c r="N4" s="68">
        <f t="shared" ref="N4:N8" si="1">SUM(J4:M4)/4</f>
        <v>2.25</v>
      </c>
      <c r="O4" s="119">
        <f t="shared" ref="O4:O8" si="2">I4*N4</f>
        <v>7.5</v>
      </c>
      <c r="P4" s="120" t="str">
        <f t="shared" ref="P4:P5" si="3">IF(O4&lt;3, "basso","0")</f>
        <v>0</v>
      </c>
      <c r="Q4" s="121" t="str">
        <f t="shared" ref="Q4:Q10" si="4">IF(AND(O4&gt;3, O4&lt;6),"medio", "0")</f>
        <v>0</v>
      </c>
      <c r="R4" s="122" t="str">
        <f t="shared" ref="R4:R10" si="5">IF(O4&gt;6, "ALTO","0")</f>
        <v>ALTO</v>
      </c>
      <c r="S4" s="162" t="s">
        <v>284</v>
      </c>
    </row>
    <row r="5" spans="1:19" s="14" customFormat="1" x14ac:dyDescent="0.25">
      <c r="A5" s="120" t="s">
        <v>318</v>
      </c>
      <c r="B5" s="159" t="s">
        <v>27</v>
      </c>
      <c r="C5" s="140">
        <v>4</v>
      </c>
      <c r="D5" s="140">
        <v>5</v>
      </c>
      <c r="E5" s="140">
        <v>1</v>
      </c>
      <c r="F5" s="140">
        <v>5</v>
      </c>
      <c r="G5" s="140">
        <v>5</v>
      </c>
      <c r="H5" s="140">
        <v>3</v>
      </c>
      <c r="I5" s="68">
        <f t="shared" si="0"/>
        <v>3.8333333333333335</v>
      </c>
      <c r="J5" s="140">
        <v>2</v>
      </c>
      <c r="K5" s="140">
        <v>1</v>
      </c>
      <c r="L5" s="140">
        <v>2</v>
      </c>
      <c r="M5" s="140">
        <v>5</v>
      </c>
      <c r="N5" s="68">
        <f>SUM(J5:M5)/4</f>
        <v>2.5</v>
      </c>
      <c r="O5" s="119">
        <f>I5*N5</f>
        <v>9.5833333333333339</v>
      </c>
      <c r="P5" s="120" t="str">
        <f t="shared" si="3"/>
        <v>0</v>
      </c>
      <c r="Q5" s="121" t="str">
        <f t="shared" si="4"/>
        <v>0</v>
      </c>
      <c r="R5" s="122" t="str">
        <f t="shared" si="5"/>
        <v>ALTO</v>
      </c>
      <c r="S5" s="162" t="s">
        <v>283</v>
      </c>
    </row>
    <row r="6" spans="1:19" s="31" customFormat="1" x14ac:dyDescent="0.25">
      <c r="A6" s="120" t="s">
        <v>318</v>
      </c>
      <c r="B6" s="160" t="s">
        <v>41</v>
      </c>
      <c r="C6" s="143">
        <v>4</v>
      </c>
      <c r="D6" s="143">
        <v>5</v>
      </c>
      <c r="E6" s="143">
        <v>1</v>
      </c>
      <c r="F6" s="143">
        <v>5</v>
      </c>
      <c r="G6" s="143">
        <v>5</v>
      </c>
      <c r="H6" s="143">
        <v>3</v>
      </c>
      <c r="I6" s="68">
        <f t="shared" si="0"/>
        <v>3.8333333333333335</v>
      </c>
      <c r="J6" s="143">
        <v>1</v>
      </c>
      <c r="K6" s="143">
        <v>1</v>
      </c>
      <c r="L6" s="143">
        <v>1</v>
      </c>
      <c r="M6" s="143">
        <v>3</v>
      </c>
      <c r="N6" s="68">
        <f t="shared" si="1"/>
        <v>1.5</v>
      </c>
      <c r="O6" s="145">
        <f t="shared" si="2"/>
        <v>5.75</v>
      </c>
      <c r="P6" s="120" t="str">
        <f t="shared" ref="P6:P10" si="6">IF(O6&lt;3, "basso","0")</f>
        <v>0</v>
      </c>
      <c r="Q6" s="120" t="str">
        <f t="shared" si="4"/>
        <v>medio</v>
      </c>
      <c r="R6" s="146" t="str">
        <f t="shared" si="5"/>
        <v>0</v>
      </c>
      <c r="S6" s="163" t="s">
        <v>283</v>
      </c>
    </row>
    <row r="7" spans="1:19" s="14" customFormat="1" x14ac:dyDescent="0.25">
      <c r="A7" s="120" t="s">
        <v>318</v>
      </c>
      <c r="B7" s="159" t="s">
        <v>33</v>
      </c>
      <c r="C7" s="140">
        <v>2</v>
      </c>
      <c r="D7" s="140">
        <v>5</v>
      </c>
      <c r="E7" s="140">
        <v>3</v>
      </c>
      <c r="F7" s="140">
        <v>5</v>
      </c>
      <c r="G7" s="140">
        <v>1</v>
      </c>
      <c r="H7" s="140">
        <v>3</v>
      </c>
      <c r="I7" s="68">
        <f t="shared" si="0"/>
        <v>3.1666666666666665</v>
      </c>
      <c r="J7" s="140">
        <v>2</v>
      </c>
      <c r="K7" s="140">
        <v>1</v>
      </c>
      <c r="L7" s="140">
        <v>1</v>
      </c>
      <c r="M7" s="140">
        <v>3</v>
      </c>
      <c r="N7" s="68">
        <f t="shared" si="1"/>
        <v>1.75</v>
      </c>
      <c r="O7" s="140">
        <f t="shared" si="2"/>
        <v>5.5416666666666661</v>
      </c>
      <c r="P7" s="140" t="str">
        <f t="shared" si="6"/>
        <v>0</v>
      </c>
      <c r="Q7" s="122" t="str">
        <f t="shared" si="4"/>
        <v>medio</v>
      </c>
      <c r="R7" s="140" t="str">
        <f t="shared" si="5"/>
        <v>0</v>
      </c>
      <c r="S7" s="163" t="s">
        <v>283</v>
      </c>
    </row>
    <row r="8" spans="1:19" s="14" customFormat="1" x14ac:dyDescent="0.25">
      <c r="A8" s="120" t="s">
        <v>318</v>
      </c>
      <c r="B8" s="159" t="s">
        <v>312</v>
      </c>
      <c r="C8" s="140">
        <v>2</v>
      </c>
      <c r="D8" s="140">
        <v>5</v>
      </c>
      <c r="E8" s="140">
        <v>1</v>
      </c>
      <c r="F8" s="140">
        <v>5</v>
      </c>
      <c r="G8" s="140">
        <v>1</v>
      </c>
      <c r="H8" s="140">
        <v>4</v>
      </c>
      <c r="I8" s="68">
        <f t="shared" si="0"/>
        <v>3</v>
      </c>
      <c r="J8" s="140">
        <v>2</v>
      </c>
      <c r="K8" s="140">
        <v>1</v>
      </c>
      <c r="L8" s="140">
        <v>2</v>
      </c>
      <c r="M8" s="140">
        <v>5</v>
      </c>
      <c r="N8" s="68">
        <f t="shared" si="1"/>
        <v>2.5</v>
      </c>
      <c r="O8" s="119">
        <f t="shared" si="2"/>
        <v>7.5</v>
      </c>
      <c r="P8" s="148" t="str">
        <f t="shared" si="6"/>
        <v>0</v>
      </c>
      <c r="Q8" s="148" t="str">
        <f t="shared" si="4"/>
        <v>0</v>
      </c>
      <c r="R8" s="122" t="str">
        <f t="shared" si="5"/>
        <v>ALTO</v>
      </c>
      <c r="S8" s="163" t="s">
        <v>283</v>
      </c>
    </row>
    <row r="9" spans="1:19" ht="23.25" x14ac:dyDescent="0.25">
      <c r="A9" s="120" t="s">
        <v>318</v>
      </c>
      <c r="B9" s="160" t="s">
        <v>42</v>
      </c>
      <c r="C9" s="79">
        <v>2</v>
      </c>
      <c r="D9" s="61">
        <v>5</v>
      </c>
      <c r="E9" s="61">
        <v>1</v>
      </c>
      <c r="F9" s="61">
        <v>5</v>
      </c>
      <c r="G9" s="61">
        <v>5</v>
      </c>
      <c r="H9" s="61">
        <v>4</v>
      </c>
      <c r="I9" s="68">
        <f t="shared" si="0"/>
        <v>3.6666666666666665</v>
      </c>
      <c r="J9" s="61">
        <v>1</v>
      </c>
      <c r="K9" s="61">
        <v>1</v>
      </c>
      <c r="L9" s="61">
        <v>1</v>
      </c>
      <c r="M9" s="79">
        <v>2</v>
      </c>
      <c r="N9" s="68">
        <f>SUM(J9:M9)/4</f>
        <v>1.25</v>
      </c>
      <c r="O9" s="69">
        <f>I9*N9</f>
        <v>4.583333333333333</v>
      </c>
      <c r="P9" s="101" t="str">
        <f t="shared" si="6"/>
        <v>0</v>
      </c>
      <c r="Q9" s="102" t="str">
        <f t="shared" si="4"/>
        <v>medio</v>
      </c>
      <c r="R9" s="103" t="str">
        <f t="shared" si="5"/>
        <v>0</v>
      </c>
      <c r="S9" s="162" t="s">
        <v>283</v>
      </c>
    </row>
    <row r="10" spans="1:19" x14ac:dyDescent="0.25">
      <c r="A10" s="120" t="s">
        <v>318</v>
      </c>
      <c r="B10" s="160" t="s">
        <v>32</v>
      </c>
      <c r="C10" s="61">
        <v>1</v>
      </c>
      <c r="D10" s="61">
        <v>5</v>
      </c>
      <c r="E10" s="61">
        <v>1</v>
      </c>
      <c r="F10" s="61">
        <v>5</v>
      </c>
      <c r="G10" s="61">
        <v>1</v>
      </c>
      <c r="H10" s="61">
        <v>4</v>
      </c>
      <c r="I10" s="68">
        <f t="shared" si="0"/>
        <v>2.8333333333333335</v>
      </c>
      <c r="J10" s="61">
        <v>1</v>
      </c>
      <c r="K10" s="61">
        <v>1</v>
      </c>
      <c r="L10" s="61">
        <v>0</v>
      </c>
      <c r="M10" s="61">
        <v>2</v>
      </c>
      <c r="N10" s="68">
        <f t="shared" ref="N10" si="7">SUM(J10:M10)/4</f>
        <v>1</v>
      </c>
      <c r="O10" s="69">
        <f t="shared" ref="O10" si="8">I10*N10</f>
        <v>2.8333333333333335</v>
      </c>
      <c r="P10" s="101" t="str">
        <f t="shared" si="6"/>
        <v>basso</v>
      </c>
      <c r="Q10" s="102" t="str">
        <f t="shared" si="4"/>
        <v>0</v>
      </c>
      <c r="R10" s="103" t="str">
        <f t="shared" si="5"/>
        <v>0</v>
      </c>
      <c r="S10" s="162"/>
    </row>
  </sheetData>
  <mergeCells count="3">
    <mergeCell ref="A2:B2"/>
    <mergeCell ref="O2:R2"/>
    <mergeCell ref="O3:R3"/>
  </mergeCells>
  <printOptions horizontalCentered="1" verticalCentered="1"/>
  <pageMargins left="0" right="0" top="0" bottom="0" header="0" footer="0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4"/>
  <sheetViews>
    <sheetView workbookViewId="0">
      <selection activeCell="R7" sqref="R7"/>
    </sheetView>
  </sheetViews>
  <sheetFormatPr defaultRowHeight="15" x14ac:dyDescent="0.25"/>
  <cols>
    <col min="1" max="1" width="10.28515625" bestFit="1" customWidth="1"/>
    <col min="2" max="2" width="33.7109375" customWidth="1"/>
    <col min="3" max="8" width="5.42578125" customWidth="1"/>
    <col min="9" max="14" width="7.42578125" customWidth="1"/>
    <col min="15" max="15" width="6.85546875" customWidth="1"/>
    <col min="16" max="16" width="5.7109375" customWidth="1"/>
    <col min="17" max="17" width="5.5703125" customWidth="1"/>
    <col min="18" max="18" width="5.85546875" customWidth="1"/>
    <col min="19" max="19" width="16.140625" customWidth="1"/>
  </cols>
  <sheetData>
    <row r="2" spans="1:19" ht="29.25" customHeight="1" x14ac:dyDescent="0.25">
      <c r="A2" s="183" t="s">
        <v>325</v>
      </c>
      <c r="B2" s="183"/>
      <c r="C2" s="59" t="s">
        <v>9</v>
      </c>
      <c r="D2" s="59"/>
      <c r="E2" s="59"/>
      <c r="F2" s="59"/>
      <c r="G2" s="59"/>
      <c r="H2" s="59"/>
      <c r="I2" s="59"/>
      <c r="J2" s="60" t="s">
        <v>5</v>
      </c>
      <c r="K2" s="60"/>
      <c r="L2" s="60"/>
      <c r="M2" s="60"/>
      <c r="N2" s="60"/>
      <c r="O2" s="185"/>
      <c r="P2" s="186"/>
      <c r="Q2" s="186"/>
      <c r="R2" s="187"/>
      <c r="S2" s="61"/>
    </row>
    <row r="3" spans="1:19" ht="72.75" x14ac:dyDescent="0.25">
      <c r="A3" s="177" t="s">
        <v>332</v>
      </c>
      <c r="B3" s="62" t="s">
        <v>240</v>
      </c>
      <c r="C3" s="63" t="s">
        <v>0</v>
      </c>
      <c r="D3" s="63" t="s">
        <v>1</v>
      </c>
      <c r="E3" s="63" t="s">
        <v>2</v>
      </c>
      <c r="F3" s="63" t="s">
        <v>3</v>
      </c>
      <c r="G3" s="63" t="s">
        <v>4</v>
      </c>
      <c r="H3" s="63" t="s">
        <v>23</v>
      </c>
      <c r="I3" s="64" t="s">
        <v>10</v>
      </c>
      <c r="J3" s="65" t="s">
        <v>6</v>
      </c>
      <c r="K3" s="65" t="s">
        <v>7</v>
      </c>
      <c r="L3" s="65" t="s">
        <v>8</v>
      </c>
      <c r="M3" s="65" t="s">
        <v>14</v>
      </c>
      <c r="N3" s="64" t="s">
        <v>11</v>
      </c>
      <c r="O3" s="184" t="s">
        <v>18</v>
      </c>
      <c r="P3" s="184"/>
      <c r="Q3" s="184"/>
      <c r="R3" s="184"/>
      <c r="S3" s="66" t="s">
        <v>287</v>
      </c>
    </row>
    <row r="4" spans="1:19" s="14" customFormat="1" x14ac:dyDescent="0.25">
      <c r="A4" s="138" t="s">
        <v>326</v>
      </c>
      <c r="B4" s="139" t="s">
        <v>24</v>
      </c>
      <c r="C4" s="140">
        <v>1</v>
      </c>
      <c r="D4" s="140">
        <v>5</v>
      </c>
      <c r="E4" s="140">
        <v>1</v>
      </c>
      <c r="F4" s="140">
        <v>3</v>
      </c>
      <c r="G4" s="140">
        <v>1</v>
      </c>
      <c r="H4" s="140">
        <v>3</v>
      </c>
      <c r="I4" s="141">
        <f t="shared" ref="I4:I14" si="0">SUM(C4:H4)/6</f>
        <v>2.3333333333333335</v>
      </c>
      <c r="J4" s="140">
        <v>3</v>
      </c>
      <c r="K4" s="140">
        <v>1</v>
      </c>
      <c r="L4" s="140">
        <v>1</v>
      </c>
      <c r="M4" s="140">
        <v>2</v>
      </c>
      <c r="N4" s="141">
        <f t="shared" ref="N4:N14" si="1">SUM(J4:M4)/4</f>
        <v>1.75</v>
      </c>
      <c r="O4" s="119">
        <f t="shared" ref="O4:O13" si="2">I4*N4</f>
        <v>4.0833333333333339</v>
      </c>
      <c r="P4" s="120" t="str">
        <f t="shared" ref="P4:P9" si="3">IF(O4&lt;3, "basso","0")</f>
        <v>0</v>
      </c>
      <c r="Q4" s="121" t="s">
        <v>339</v>
      </c>
      <c r="R4" s="122" t="str">
        <f t="shared" ref="R4:R5" si="4">IF(O4&gt;6, "ALTO","0")</f>
        <v>0</v>
      </c>
      <c r="S4" s="137" t="s">
        <v>283</v>
      </c>
    </row>
    <row r="5" spans="1:19" s="31" customFormat="1" x14ac:dyDescent="0.25">
      <c r="A5" s="138" t="s">
        <v>326</v>
      </c>
      <c r="B5" s="142" t="s">
        <v>25</v>
      </c>
      <c r="C5" s="143">
        <v>4</v>
      </c>
      <c r="D5" s="143">
        <v>5</v>
      </c>
      <c r="E5" s="143">
        <v>1</v>
      </c>
      <c r="F5" s="143">
        <v>5</v>
      </c>
      <c r="G5" s="143">
        <v>1</v>
      </c>
      <c r="H5" s="143">
        <v>3</v>
      </c>
      <c r="I5" s="144">
        <f t="shared" si="0"/>
        <v>3.1666666666666665</v>
      </c>
      <c r="J5" s="143">
        <v>1</v>
      </c>
      <c r="K5" s="143">
        <v>1</v>
      </c>
      <c r="L5" s="143">
        <v>0</v>
      </c>
      <c r="M5" s="143">
        <v>1</v>
      </c>
      <c r="N5" s="144">
        <f>SUM(J5:M5)/4</f>
        <v>0.75</v>
      </c>
      <c r="O5" s="145">
        <f>I5*N5</f>
        <v>2.375</v>
      </c>
      <c r="P5" s="120" t="str">
        <f t="shared" si="3"/>
        <v>basso</v>
      </c>
      <c r="Q5" s="120" t="str">
        <f t="shared" ref="Q5:Q13" si="5">IF(AND(O5&gt;3, O5&lt;6),"medio", "0")</f>
        <v>0</v>
      </c>
      <c r="R5" s="146" t="str">
        <f t="shared" si="4"/>
        <v>0</v>
      </c>
      <c r="S5" s="147"/>
    </row>
    <row r="6" spans="1:19" s="14" customFormat="1" ht="34.5" x14ac:dyDescent="0.25">
      <c r="A6" s="138" t="s">
        <v>326</v>
      </c>
      <c r="B6" s="139" t="s">
        <v>26</v>
      </c>
      <c r="C6" s="140">
        <v>4</v>
      </c>
      <c r="D6" s="140">
        <v>5</v>
      </c>
      <c r="E6" s="140">
        <v>1</v>
      </c>
      <c r="F6" s="140">
        <v>5</v>
      </c>
      <c r="G6" s="140">
        <v>5</v>
      </c>
      <c r="H6" s="140">
        <v>4</v>
      </c>
      <c r="I6" s="141">
        <f t="shared" si="0"/>
        <v>4</v>
      </c>
      <c r="J6" s="140">
        <v>2</v>
      </c>
      <c r="K6" s="140">
        <v>1</v>
      </c>
      <c r="L6" s="140">
        <v>2</v>
      </c>
      <c r="M6" s="140">
        <v>5</v>
      </c>
      <c r="N6" s="141">
        <f>SUM(J6:M6)/4</f>
        <v>2.5</v>
      </c>
      <c r="O6" s="119">
        <f>I6*N6</f>
        <v>10</v>
      </c>
      <c r="P6" s="120" t="str">
        <f t="shared" si="3"/>
        <v>0</v>
      </c>
      <c r="Q6" s="121" t="str">
        <f t="shared" si="5"/>
        <v>0</v>
      </c>
      <c r="R6" s="122" t="str">
        <f t="shared" ref="R6:R13" si="6">IF(O6&gt;6, "ALTO","0")</f>
        <v>ALTO</v>
      </c>
      <c r="S6" s="137" t="s">
        <v>283</v>
      </c>
    </row>
    <row r="7" spans="1:19" s="14" customFormat="1" x14ac:dyDescent="0.25">
      <c r="A7" s="138" t="s">
        <v>326</v>
      </c>
      <c r="B7" s="139" t="s">
        <v>27</v>
      </c>
      <c r="C7" s="140">
        <v>4</v>
      </c>
      <c r="D7" s="140">
        <v>5</v>
      </c>
      <c r="E7" s="140">
        <v>1</v>
      </c>
      <c r="F7" s="140">
        <v>5</v>
      </c>
      <c r="G7" s="140">
        <v>5</v>
      </c>
      <c r="H7" s="140">
        <v>3</v>
      </c>
      <c r="I7" s="141">
        <f t="shared" si="0"/>
        <v>3.8333333333333335</v>
      </c>
      <c r="J7" s="140">
        <v>2</v>
      </c>
      <c r="K7" s="140">
        <v>1</v>
      </c>
      <c r="L7" s="140">
        <v>2</v>
      </c>
      <c r="M7" s="140">
        <v>5</v>
      </c>
      <c r="N7" s="141">
        <f>SUM(J7:M7)/4</f>
        <v>2.5</v>
      </c>
      <c r="O7" s="119">
        <f>I7*N7</f>
        <v>9.5833333333333339</v>
      </c>
      <c r="P7" s="120" t="str">
        <f t="shared" si="3"/>
        <v>0</v>
      </c>
      <c r="Q7" s="121" t="str">
        <f t="shared" si="5"/>
        <v>0</v>
      </c>
      <c r="R7" s="122" t="s">
        <v>339</v>
      </c>
      <c r="S7" s="137" t="s">
        <v>283</v>
      </c>
    </row>
    <row r="8" spans="1:19" s="14" customFormat="1" x14ac:dyDescent="0.25">
      <c r="A8" s="138" t="s">
        <v>326</v>
      </c>
      <c r="B8" s="139" t="s">
        <v>313</v>
      </c>
      <c r="C8" s="140">
        <v>2</v>
      </c>
      <c r="D8" s="140">
        <v>5</v>
      </c>
      <c r="E8" s="140">
        <v>1</v>
      </c>
      <c r="F8" s="140">
        <v>5</v>
      </c>
      <c r="G8" s="140">
        <v>1</v>
      </c>
      <c r="H8" s="140">
        <v>2</v>
      </c>
      <c r="I8" s="141">
        <f t="shared" si="0"/>
        <v>2.6666666666666665</v>
      </c>
      <c r="J8" s="140">
        <v>2</v>
      </c>
      <c r="K8" s="140">
        <v>1</v>
      </c>
      <c r="L8" s="140">
        <v>2</v>
      </c>
      <c r="M8" s="140">
        <v>5</v>
      </c>
      <c r="N8" s="141">
        <f t="shared" si="1"/>
        <v>2.5</v>
      </c>
      <c r="O8" s="119">
        <f t="shared" si="2"/>
        <v>6.6666666666666661</v>
      </c>
      <c r="P8" s="120" t="str">
        <f t="shared" si="3"/>
        <v>0</v>
      </c>
      <c r="Q8" s="121" t="str">
        <f t="shared" si="5"/>
        <v>0</v>
      </c>
      <c r="R8" s="122" t="str">
        <f t="shared" si="6"/>
        <v>ALTO</v>
      </c>
      <c r="S8" s="137" t="s">
        <v>283</v>
      </c>
    </row>
    <row r="9" spans="1:19" s="14" customFormat="1" ht="23.25" x14ac:dyDescent="0.25">
      <c r="A9" s="138" t="s">
        <v>326</v>
      </c>
      <c r="B9" s="139" t="s">
        <v>28</v>
      </c>
      <c r="C9" s="140">
        <v>4</v>
      </c>
      <c r="D9" s="140">
        <v>5</v>
      </c>
      <c r="E9" s="140">
        <v>1</v>
      </c>
      <c r="F9" s="140">
        <v>5</v>
      </c>
      <c r="G9" s="140">
        <v>1</v>
      </c>
      <c r="H9" s="140">
        <v>3</v>
      </c>
      <c r="I9" s="141">
        <f t="shared" si="0"/>
        <v>3.1666666666666665</v>
      </c>
      <c r="J9" s="140">
        <v>2</v>
      </c>
      <c r="K9" s="140">
        <v>1</v>
      </c>
      <c r="L9" s="140">
        <v>2</v>
      </c>
      <c r="M9" s="140">
        <v>5</v>
      </c>
      <c r="N9" s="141">
        <f t="shared" si="1"/>
        <v>2.5</v>
      </c>
      <c r="O9" s="119">
        <f t="shared" si="2"/>
        <v>7.9166666666666661</v>
      </c>
      <c r="P9" s="120" t="str">
        <f t="shared" si="3"/>
        <v>0</v>
      </c>
      <c r="Q9" s="121" t="str">
        <f t="shared" si="5"/>
        <v>0</v>
      </c>
      <c r="R9" s="122" t="str">
        <f t="shared" si="6"/>
        <v>ALTO</v>
      </c>
      <c r="S9" s="137" t="s">
        <v>283</v>
      </c>
    </row>
    <row r="10" spans="1:19" s="14" customFormat="1" x14ac:dyDescent="0.25">
      <c r="A10" s="138" t="s">
        <v>326</v>
      </c>
      <c r="B10" s="139" t="s">
        <v>29</v>
      </c>
      <c r="C10" s="140">
        <v>4</v>
      </c>
      <c r="D10" s="140">
        <v>5</v>
      </c>
      <c r="E10" s="140">
        <v>1</v>
      </c>
      <c r="F10" s="140">
        <v>5</v>
      </c>
      <c r="G10" s="140">
        <v>1</v>
      </c>
      <c r="H10" s="140">
        <v>4</v>
      </c>
      <c r="I10" s="141">
        <f t="shared" si="0"/>
        <v>3.3333333333333335</v>
      </c>
      <c r="J10" s="140">
        <v>2</v>
      </c>
      <c r="K10" s="140">
        <v>1</v>
      </c>
      <c r="L10" s="140">
        <v>2</v>
      </c>
      <c r="M10" s="140">
        <v>5</v>
      </c>
      <c r="N10" s="141">
        <f t="shared" si="1"/>
        <v>2.5</v>
      </c>
      <c r="O10" s="119">
        <f t="shared" si="2"/>
        <v>8.3333333333333339</v>
      </c>
      <c r="P10" s="120" t="str">
        <f>IF(O10&lt;3, "basso","0")</f>
        <v>0</v>
      </c>
      <c r="Q10" s="121" t="str">
        <f t="shared" si="5"/>
        <v>0</v>
      </c>
      <c r="R10" s="122" t="str">
        <f t="shared" si="6"/>
        <v>ALTO</v>
      </c>
      <c r="S10" s="137" t="s">
        <v>283</v>
      </c>
    </row>
    <row r="11" spans="1:19" s="14" customFormat="1" x14ac:dyDescent="0.25">
      <c r="A11" s="138" t="s">
        <v>326</v>
      </c>
      <c r="B11" s="142" t="s">
        <v>311</v>
      </c>
      <c r="C11" s="140">
        <v>4</v>
      </c>
      <c r="D11" s="140">
        <v>5</v>
      </c>
      <c r="E11" s="140">
        <v>1</v>
      </c>
      <c r="F11" s="140">
        <v>5</v>
      </c>
      <c r="G11" s="140">
        <v>1</v>
      </c>
      <c r="H11" s="140">
        <v>4</v>
      </c>
      <c r="I11" s="141">
        <f t="shared" si="0"/>
        <v>3.3333333333333335</v>
      </c>
      <c r="J11" s="140">
        <v>2</v>
      </c>
      <c r="K11" s="140">
        <v>1</v>
      </c>
      <c r="L11" s="140">
        <v>2</v>
      </c>
      <c r="M11" s="140">
        <v>5</v>
      </c>
      <c r="N11" s="141">
        <f t="shared" si="1"/>
        <v>2.5</v>
      </c>
      <c r="O11" s="119">
        <f t="shared" si="2"/>
        <v>8.3333333333333339</v>
      </c>
      <c r="P11" s="120" t="str">
        <f>IF(O11&lt;3, "basso","0")</f>
        <v>0</v>
      </c>
      <c r="Q11" s="121" t="str">
        <f t="shared" si="5"/>
        <v>0</v>
      </c>
      <c r="R11" s="122" t="str">
        <f t="shared" si="6"/>
        <v>ALTO</v>
      </c>
      <c r="S11" s="137" t="s">
        <v>283</v>
      </c>
    </row>
    <row r="12" spans="1:19" s="31" customFormat="1" x14ac:dyDescent="0.25">
      <c r="A12" s="138" t="s">
        <v>326</v>
      </c>
      <c r="B12" s="142" t="s">
        <v>41</v>
      </c>
      <c r="C12" s="143">
        <v>4</v>
      </c>
      <c r="D12" s="143">
        <v>5</v>
      </c>
      <c r="E12" s="143">
        <v>1</v>
      </c>
      <c r="F12" s="143">
        <v>5</v>
      </c>
      <c r="G12" s="143">
        <v>5</v>
      </c>
      <c r="H12" s="143">
        <v>3</v>
      </c>
      <c r="I12" s="144">
        <f t="shared" si="0"/>
        <v>3.8333333333333335</v>
      </c>
      <c r="J12" s="143">
        <v>1</v>
      </c>
      <c r="K12" s="143">
        <v>1</v>
      </c>
      <c r="L12" s="143">
        <v>1</v>
      </c>
      <c r="M12" s="143">
        <v>3</v>
      </c>
      <c r="N12" s="144">
        <f t="shared" si="1"/>
        <v>1.5</v>
      </c>
      <c r="O12" s="145">
        <f t="shared" si="2"/>
        <v>5.75</v>
      </c>
      <c r="P12" s="120" t="str">
        <f t="shared" ref="P12:P13" si="7">IF(O12&lt;3, "basso","0")</f>
        <v>0</v>
      </c>
      <c r="Q12" s="120" t="s">
        <v>335</v>
      </c>
      <c r="R12" s="146" t="str">
        <f t="shared" si="6"/>
        <v>0</v>
      </c>
      <c r="S12" s="147" t="s">
        <v>283</v>
      </c>
    </row>
    <row r="13" spans="1:19" s="14" customFormat="1" x14ac:dyDescent="0.25">
      <c r="A13" s="138" t="s">
        <v>326</v>
      </c>
      <c r="B13" s="139" t="s">
        <v>33</v>
      </c>
      <c r="C13" s="140">
        <v>2</v>
      </c>
      <c r="D13" s="140">
        <v>5</v>
      </c>
      <c r="E13" s="140">
        <v>3</v>
      </c>
      <c r="F13" s="140">
        <v>5</v>
      </c>
      <c r="G13" s="140">
        <v>1</v>
      </c>
      <c r="H13" s="140">
        <v>3</v>
      </c>
      <c r="I13" s="140">
        <f t="shared" si="0"/>
        <v>3.1666666666666665</v>
      </c>
      <c r="J13" s="140">
        <v>2</v>
      </c>
      <c r="K13" s="140">
        <v>1</v>
      </c>
      <c r="L13" s="140">
        <v>1</v>
      </c>
      <c r="M13" s="140">
        <v>3</v>
      </c>
      <c r="N13" s="140">
        <f t="shared" si="1"/>
        <v>1.75</v>
      </c>
      <c r="O13" s="140">
        <f t="shared" si="2"/>
        <v>5.5416666666666661</v>
      </c>
      <c r="P13" s="140" t="str">
        <f t="shared" si="7"/>
        <v>0</v>
      </c>
      <c r="Q13" s="122" t="str">
        <f t="shared" si="5"/>
        <v>medio</v>
      </c>
      <c r="R13" s="140" t="str">
        <f t="shared" si="6"/>
        <v>0</v>
      </c>
      <c r="S13" s="147" t="s">
        <v>283</v>
      </c>
    </row>
    <row r="14" spans="1:19" s="14" customFormat="1" x14ac:dyDescent="0.25">
      <c r="A14" s="138" t="s">
        <v>326</v>
      </c>
      <c r="B14" s="139" t="s">
        <v>312</v>
      </c>
      <c r="C14" s="140">
        <v>2</v>
      </c>
      <c r="D14" s="140">
        <v>5</v>
      </c>
      <c r="E14" s="140">
        <v>1</v>
      </c>
      <c r="F14" s="140">
        <v>5</v>
      </c>
      <c r="G14" s="140">
        <v>1</v>
      </c>
      <c r="H14" s="140">
        <v>4</v>
      </c>
      <c r="I14" s="119">
        <f t="shared" si="0"/>
        <v>3</v>
      </c>
      <c r="J14" s="140">
        <v>2</v>
      </c>
      <c r="K14" s="140">
        <v>1</v>
      </c>
      <c r="L14" s="140">
        <v>2</v>
      </c>
      <c r="M14" s="140">
        <v>5</v>
      </c>
      <c r="N14" s="119">
        <f t="shared" si="1"/>
        <v>2.5</v>
      </c>
      <c r="O14" s="119">
        <f t="shared" ref="O14" si="8">I14*N14</f>
        <v>7.5</v>
      </c>
      <c r="P14" s="148" t="str">
        <f t="shared" ref="P14" si="9">IF(O14&lt;3, "basso","0")</f>
        <v>0</v>
      </c>
      <c r="Q14" s="148" t="str">
        <f t="shared" ref="Q14" si="10">IF(AND(O14&gt;3, O14&lt;6),"medio", "0")</f>
        <v>0</v>
      </c>
      <c r="R14" s="122" t="str">
        <f t="shared" ref="R14" si="11">IF(O14&gt;6, "ALTO","0")</f>
        <v>ALTO</v>
      </c>
      <c r="S14" s="147" t="s">
        <v>283</v>
      </c>
    </row>
  </sheetData>
  <mergeCells count="3">
    <mergeCell ref="O3:R3"/>
    <mergeCell ref="A2:B2"/>
    <mergeCell ref="O2:R2"/>
  </mergeCells>
  <printOptions horizontalCentered="1" verticalCentered="1"/>
  <pageMargins left="0" right="0" top="0" bottom="0" header="0" footer="0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6"/>
  <sheetViews>
    <sheetView workbookViewId="0">
      <selection activeCell="A16" sqref="A16"/>
    </sheetView>
  </sheetViews>
  <sheetFormatPr defaultRowHeight="15" x14ac:dyDescent="0.25"/>
  <cols>
    <col min="1" max="1" width="9.28515625" style="10" customWidth="1"/>
    <col min="2" max="2" width="33.7109375" style="19" customWidth="1"/>
    <col min="3" max="8" width="6.85546875" customWidth="1"/>
    <col min="9" max="13" width="6.42578125" customWidth="1"/>
    <col min="14" max="14" width="6.5703125" customWidth="1"/>
    <col min="15" max="15" width="6.85546875" customWidth="1"/>
    <col min="16" max="16" width="5.7109375" customWidth="1"/>
    <col min="17" max="17" width="5.5703125" customWidth="1"/>
    <col min="18" max="18" width="5.85546875" customWidth="1"/>
    <col min="19" max="19" width="16.140625" customWidth="1"/>
    <col min="259" max="259" width="8.140625" customWidth="1"/>
    <col min="260" max="260" width="33.7109375" customWidth="1"/>
    <col min="261" max="271" width="7.42578125" customWidth="1"/>
    <col min="272" max="272" width="6.85546875" customWidth="1"/>
    <col min="273" max="273" width="5.7109375" customWidth="1"/>
    <col min="274" max="274" width="5.5703125" customWidth="1"/>
    <col min="275" max="275" width="5.85546875" customWidth="1"/>
    <col min="515" max="515" width="8.140625" customWidth="1"/>
    <col min="516" max="516" width="33.7109375" customWidth="1"/>
    <col min="517" max="527" width="7.42578125" customWidth="1"/>
    <col min="528" max="528" width="6.85546875" customWidth="1"/>
    <col min="529" max="529" width="5.7109375" customWidth="1"/>
    <col min="530" max="530" width="5.5703125" customWidth="1"/>
    <col min="531" max="531" width="5.85546875" customWidth="1"/>
    <col min="771" max="771" width="8.140625" customWidth="1"/>
    <col min="772" max="772" width="33.7109375" customWidth="1"/>
    <col min="773" max="783" width="7.42578125" customWidth="1"/>
    <col min="784" max="784" width="6.85546875" customWidth="1"/>
    <col min="785" max="785" width="5.7109375" customWidth="1"/>
    <col min="786" max="786" width="5.5703125" customWidth="1"/>
    <col min="787" max="787" width="5.85546875" customWidth="1"/>
    <col min="1027" max="1027" width="8.140625" customWidth="1"/>
    <col min="1028" max="1028" width="33.7109375" customWidth="1"/>
    <col min="1029" max="1039" width="7.42578125" customWidth="1"/>
    <col min="1040" max="1040" width="6.85546875" customWidth="1"/>
    <col min="1041" max="1041" width="5.7109375" customWidth="1"/>
    <col min="1042" max="1042" width="5.5703125" customWidth="1"/>
    <col min="1043" max="1043" width="5.85546875" customWidth="1"/>
    <col min="1283" max="1283" width="8.140625" customWidth="1"/>
    <col min="1284" max="1284" width="33.7109375" customWidth="1"/>
    <col min="1285" max="1295" width="7.42578125" customWidth="1"/>
    <col min="1296" max="1296" width="6.85546875" customWidth="1"/>
    <col min="1297" max="1297" width="5.7109375" customWidth="1"/>
    <col min="1298" max="1298" width="5.5703125" customWidth="1"/>
    <col min="1299" max="1299" width="5.85546875" customWidth="1"/>
    <col min="1539" max="1539" width="8.140625" customWidth="1"/>
    <col min="1540" max="1540" width="33.7109375" customWidth="1"/>
    <col min="1541" max="1551" width="7.42578125" customWidth="1"/>
    <col min="1552" max="1552" width="6.85546875" customWidth="1"/>
    <col min="1553" max="1553" width="5.7109375" customWidth="1"/>
    <col min="1554" max="1554" width="5.5703125" customWidth="1"/>
    <col min="1555" max="1555" width="5.85546875" customWidth="1"/>
    <col min="1795" max="1795" width="8.140625" customWidth="1"/>
    <col min="1796" max="1796" width="33.7109375" customWidth="1"/>
    <col min="1797" max="1807" width="7.42578125" customWidth="1"/>
    <col min="1808" max="1808" width="6.85546875" customWidth="1"/>
    <col min="1809" max="1809" width="5.7109375" customWidth="1"/>
    <col min="1810" max="1810" width="5.5703125" customWidth="1"/>
    <col min="1811" max="1811" width="5.85546875" customWidth="1"/>
    <col min="2051" max="2051" width="8.140625" customWidth="1"/>
    <col min="2052" max="2052" width="33.7109375" customWidth="1"/>
    <col min="2053" max="2063" width="7.42578125" customWidth="1"/>
    <col min="2064" max="2064" width="6.85546875" customWidth="1"/>
    <col min="2065" max="2065" width="5.7109375" customWidth="1"/>
    <col min="2066" max="2066" width="5.5703125" customWidth="1"/>
    <col min="2067" max="2067" width="5.85546875" customWidth="1"/>
    <col min="2307" max="2307" width="8.140625" customWidth="1"/>
    <col min="2308" max="2308" width="33.7109375" customWidth="1"/>
    <col min="2309" max="2319" width="7.42578125" customWidth="1"/>
    <col min="2320" max="2320" width="6.85546875" customWidth="1"/>
    <col min="2321" max="2321" width="5.7109375" customWidth="1"/>
    <col min="2322" max="2322" width="5.5703125" customWidth="1"/>
    <col min="2323" max="2323" width="5.85546875" customWidth="1"/>
    <col min="2563" max="2563" width="8.140625" customWidth="1"/>
    <col min="2564" max="2564" width="33.7109375" customWidth="1"/>
    <col min="2565" max="2575" width="7.42578125" customWidth="1"/>
    <col min="2576" max="2576" width="6.85546875" customWidth="1"/>
    <col min="2577" max="2577" width="5.7109375" customWidth="1"/>
    <col min="2578" max="2578" width="5.5703125" customWidth="1"/>
    <col min="2579" max="2579" width="5.85546875" customWidth="1"/>
    <col min="2819" max="2819" width="8.140625" customWidth="1"/>
    <col min="2820" max="2820" width="33.7109375" customWidth="1"/>
    <col min="2821" max="2831" width="7.42578125" customWidth="1"/>
    <col min="2832" max="2832" width="6.85546875" customWidth="1"/>
    <col min="2833" max="2833" width="5.7109375" customWidth="1"/>
    <col min="2834" max="2834" width="5.5703125" customWidth="1"/>
    <col min="2835" max="2835" width="5.85546875" customWidth="1"/>
    <col min="3075" max="3075" width="8.140625" customWidth="1"/>
    <col min="3076" max="3076" width="33.7109375" customWidth="1"/>
    <col min="3077" max="3087" width="7.42578125" customWidth="1"/>
    <col min="3088" max="3088" width="6.85546875" customWidth="1"/>
    <col min="3089" max="3089" width="5.7109375" customWidth="1"/>
    <col min="3090" max="3090" width="5.5703125" customWidth="1"/>
    <col min="3091" max="3091" width="5.85546875" customWidth="1"/>
    <col min="3331" max="3331" width="8.140625" customWidth="1"/>
    <col min="3332" max="3332" width="33.7109375" customWidth="1"/>
    <col min="3333" max="3343" width="7.42578125" customWidth="1"/>
    <col min="3344" max="3344" width="6.85546875" customWidth="1"/>
    <col min="3345" max="3345" width="5.7109375" customWidth="1"/>
    <col min="3346" max="3346" width="5.5703125" customWidth="1"/>
    <col min="3347" max="3347" width="5.85546875" customWidth="1"/>
    <col min="3587" max="3587" width="8.140625" customWidth="1"/>
    <col min="3588" max="3588" width="33.7109375" customWidth="1"/>
    <col min="3589" max="3599" width="7.42578125" customWidth="1"/>
    <col min="3600" max="3600" width="6.85546875" customWidth="1"/>
    <col min="3601" max="3601" width="5.7109375" customWidth="1"/>
    <col min="3602" max="3602" width="5.5703125" customWidth="1"/>
    <col min="3603" max="3603" width="5.85546875" customWidth="1"/>
    <col min="3843" max="3843" width="8.140625" customWidth="1"/>
    <col min="3844" max="3844" width="33.7109375" customWidth="1"/>
    <col min="3845" max="3855" width="7.42578125" customWidth="1"/>
    <col min="3856" max="3856" width="6.85546875" customWidth="1"/>
    <col min="3857" max="3857" width="5.7109375" customWidth="1"/>
    <col min="3858" max="3858" width="5.5703125" customWidth="1"/>
    <col min="3859" max="3859" width="5.85546875" customWidth="1"/>
    <col min="4099" max="4099" width="8.140625" customWidth="1"/>
    <col min="4100" max="4100" width="33.7109375" customWidth="1"/>
    <col min="4101" max="4111" width="7.42578125" customWidth="1"/>
    <col min="4112" max="4112" width="6.85546875" customWidth="1"/>
    <col min="4113" max="4113" width="5.7109375" customWidth="1"/>
    <col min="4114" max="4114" width="5.5703125" customWidth="1"/>
    <col min="4115" max="4115" width="5.85546875" customWidth="1"/>
    <col min="4355" max="4355" width="8.140625" customWidth="1"/>
    <col min="4356" max="4356" width="33.7109375" customWidth="1"/>
    <col min="4357" max="4367" width="7.42578125" customWidth="1"/>
    <col min="4368" max="4368" width="6.85546875" customWidth="1"/>
    <col min="4369" max="4369" width="5.7109375" customWidth="1"/>
    <col min="4370" max="4370" width="5.5703125" customWidth="1"/>
    <col min="4371" max="4371" width="5.85546875" customWidth="1"/>
    <col min="4611" max="4611" width="8.140625" customWidth="1"/>
    <col min="4612" max="4612" width="33.7109375" customWidth="1"/>
    <col min="4613" max="4623" width="7.42578125" customWidth="1"/>
    <col min="4624" max="4624" width="6.85546875" customWidth="1"/>
    <col min="4625" max="4625" width="5.7109375" customWidth="1"/>
    <col min="4626" max="4626" width="5.5703125" customWidth="1"/>
    <col min="4627" max="4627" width="5.85546875" customWidth="1"/>
    <col min="4867" max="4867" width="8.140625" customWidth="1"/>
    <col min="4868" max="4868" width="33.7109375" customWidth="1"/>
    <col min="4869" max="4879" width="7.42578125" customWidth="1"/>
    <col min="4880" max="4880" width="6.85546875" customWidth="1"/>
    <col min="4881" max="4881" width="5.7109375" customWidth="1"/>
    <col min="4882" max="4882" width="5.5703125" customWidth="1"/>
    <col min="4883" max="4883" width="5.85546875" customWidth="1"/>
    <col min="5123" max="5123" width="8.140625" customWidth="1"/>
    <col min="5124" max="5124" width="33.7109375" customWidth="1"/>
    <col min="5125" max="5135" width="7.42578125" customWidth="1"/>
    <col min="5136" max="5136" width="6.85546875" customWidth="1"/>
    <col min="5137" max="5137" width="5.7109375" customWidth="1"/>
    <col min="5138" max="5138" width="5.5703125" customWidth="1"/>
    <col min="5139" max="5139" width="5.85546875" customWidth="1"/>
    <col min="5379" max="5379" width="8.140625" customWidth="1"/>
    <col min="5380" max="5380" width="33.7109375" customWidth="1"/>
    <col min="5381" max="5391" width="7.42578125" customWidth="1"/>
    <col min="5392" max="5392" width="6.85546875" customWidth="1"/>
    <col min="5393" max="5393" width="5.7109375" customWidth="1"/>
    <col min="5394" max="5394" width="5.5703125" customWidth="1"/>
    <col min="5395" max="5395" width="5.85546875" customWidth="1"/>
    <col min="5635" max="5635" width="8.140625" customWidth="1"/>
    <col min="5636" max="5636" width="33.7109375" customWidth="1"/>
    <col min="5637" max="5647" width="7.42578125" customWidth="1"/>
    <col min="5648" max="5648" width="6.85546875" customWidth="1"/>
    <col min="5649" max="5649" width="5.7109375" customWidth="1"/>
    <col min="5650" max="5650" width="5.5703125" customWidth="1"/>
    <col min="5651" max="5651" width="5.85546875" customWidth="1"/>
    <col min="5891" max="5891" width="8.140625" customWidth="1"/>
    <col min="5892" max="5892" width="33.7109375" customWidth="1"/>
    <col min="5893" max="5903" width="7.42578125" customWidth="1"/>
    <col min="5904" max="5904" width="6.85546875" customWidth="1"/>
    <col min="5905" max="5905" width="5.7109375" customWidth="1"/>
    <col min="5906" max="5906" width="5.5703125" customWidth="1"/>
    <col min="5907" max="5907" width="5.85546875" customWidth="1"/>
    <col min="6147" max="6147" width="8.140625" customWidth="1"/>
    <col min="6148" max="6148" width="33.7109375" customWidth="1"/>
    <col min="6149" max="6159" width="7.42578125" customWidth="1"/>
    <col min="6160" max="6160" width="6.85546875" customWidth="1"/>
    <col min="6161" max="6161" width="5.7109375" customWidth="1"/>
    <col min="6162" max="6162" width="5.5703125" customWidth="1"/>
    <col min="6163" max="6163" width="5.85546875" customWidth="1"/>
    <col min="6403" max="6403" width="8.140625" customWidth="1"/>
    <col min="6404" max="6404" width="33.7109375" customWidth="1"/>
    <col min="6405" max="6415" width="7.42578125" customWidth="1"/>
    <col min="6416" max="6416" width="6.85546875" customWidth="1"/>
    <col min="6417" max="6417" width="5.7109375" customWidth="1"/>
    <col min="6418" max="6418" width="5.5703125" customWidth="1"/>
    <col min="6419" max="6419" width="5.85546875" customWidth="1"/>
    <col min="6659" max="6659" width="8.140625" customWidth="1"/>
    <col min="6660" max="6660" width="33.7109375" customWidth="1"/>
    <col min="6661" max="6671" width="7.42578125" customWidth="1"/>
    <col min="6672" max="6672" width="6.85546875" customWidth="1"/>
    <col min="6673" max="6673" width="5.7109375" customWidth="1"/>
    <col min="6674" max="6674" width="5.5703125" customWidth="1"/>
    <col min="6675" max="6675" width="5.85546875" customWidth="1"/>
    <col min="6915" max="6915" width="8.140625" customWidth="1"/>
    <col min="6916" max="6916" width="33.7109375" customWidth="1"/>
    <col min="6917" max="6927" width="7.42578125" customWidth="1"/>
    <col min="6928" max="6928" width="6.85546875" customWidth="1"/>
    <col min="6929" max="6929" width="5.7109375" customWidth="1"/>
    <col min="6930" max="6930" width="5.5703125" customWidth="1"/>
    <col min="6931" max="6931" width="5.85546875" customWidth="1"/>
    <col min="7171" max="7171" width="8.140625" customWidth="1"/>
    <col min="7172" max="7172" width="33.7109375" customWidth="1"/>
    <col min="7173" max="7183" width="7.42578125" customWidth="1"/>
    <col min="7184" max="7184" width="6.85546875" customWidth="1"/>
    <col min="7185" max="7185" width="5.7109375" customWidth="1"/>
    <col min="7186" max="7186" width="5.5703125" customWidth="1"/>
    <col min="7187" max="7187" width="5.85546875" customWidth="1"/>
    <col min="7427" max="7427" width="8.140625" customWidth="1"/>
    <col min="7428" max="7428" width="33.7109375" customWidth="1"/>
    <col min="7429" max="7439" width="7.42578125" customWidth="1"/>
    <col min="7440" max="7440" width="6.85546875" customWidth="1"/>
    <col min="7441" max="7441" width="5.7109375" customWidth="1"/>
    <col min="7442" max="7442" width="5.5703125" customWidth="1"/>
    <col min="7443" max="7443" width="5.85546875" customWidth="1"/>
    <col min="7683" max="7683" width="8.140625" customWidth="1"/>
    <col min="7684" max="7684" width="33.7109375" customWidth="1"/>
    <col min="7685" max="7695" width="7.42578125" customWidth="1"/>
    <col min="7696" max="7696" width="6.85546875" customWidth="1"/>
    <col min="7697" max="7697" width="5.7109375" customWidth="1"/>
    <col min="7698" max="7698" width="5.5703125" customWidth="1"/>
    <col min="7699" max="7699" width="5.85546875" customWidth="1"/>
    <col min="7939" max="7939" width="8.140625" customWidth="1"/>
    <col min="7940" max="7940" width="33.7109375" customWidth="1"/>
    <col min="7941" max="7951" width="7.42578125" customWidth="1"/>
    <col min="7952" max="7952" width="6.85546875" customWidth="1"/>
    <col min="7953" max="7953" width="5.7109375" customWidth="1"/>
    <col min="7954" max="7954" width="5.5703125" customWidth="1"/>
    <col min="7955" max="7955" width="5.85546875" customWidth="1"/>
    <col min="8195" max="8195" width="8.140625" customWidth="1"/>
    <col min="8196" max="8196" width="33.7109375" customWidth="1"/>
    <col min="8197" max="8207" width="7.42578125" customWidth="1"/>
    <col min="8208" max="8208" width="6.85546875" customWidth="1"/>
    <col min="8209" max="8209" width="5.7109375" customWidth="1"/>
    <col min="8210" max="8210" width="5.5703125" customWidth="1"/>
    <col min="8211" max="8211" width="5.85546875" customWidth="1"/>
    <col min="8451" max="8451" width="8.140625" customWidth="1"/>
    <col min="8452" max="8452" width="33.7109375" customWidth="1"/>
    <col min="8453" max="8463" width="7.42578125" customWidth="1"/>
    <col min="8464" max="8464" width="6.85546875" customWidth="1"/>
    <col min="8465" max="8465" width="5.7109375" customWidth="1"/>
    <col min="8466" max="8466" width="5.5703125" customWidth="1"/>
    <col min="8467" max="8467" width="5.85546875" customWidth="1"/>
    <col min="8707" max="8707" width="8.140625" customWidth="1"/>
    <col min="8708" max="8708" width="33.7109375" customWidth="1"/>
    <col min="8709" max="8719" width="7.42578125" customWidth="1"/>
    <col min="8720" max="8720" width="6.85546875" customWidth="1"/>
    <col min="8721" max="8721" width="5.7109375" customWidth="1"/>
    <col min="8722" max="8722" width="5.5703125" customWidth="1"/>
    <col min="8723" max="8723" width="5.85546875" customWidth="1"/>
    <col min="8963" max="8963" width="8.140625" customWidth="1"/>
    <col min="8964" max="8964" width="33.7109375" customWidth="1"/>
    <col min="8965" max="8975" width="7.42578125" customWidth="1"/>
    <col min="8976" max="8976" width="6.85546875" customWidth="1"/>
    <col min="8977" max="8977" width="5.7109375" customWidth="1"/>
    <col min="8978" max="8978" width="5.5703125" customWidth="1"/>
    <col min="8979" max="8979" width="5.85546875" customWidth="1"/>
    <col min="9219" max="9219" width="8.140625" customWidth="1"/>
    <col min="9220" max="9220" width="33.7109375" customWidth="1"/>
    <col min="9221" max="9231" width="7.42578125" customWidth="1"/>
    <col min="9232" max="9232" width="6.85546875" customWidth="1"/>
    <col min="9233" max="9233" width="5.7109375" customWidth="1"/>
    <col min="9234" max="9234" width="5.5703125" customWidth="1"/>
    <col min="9235" max="9235" width="5.85546875" customWidth="1"/>
    <col min="9475" max="9475" width="8.140625" customWidth="1"/>
    <col min="9476" max="9476" width="33.7109375" customWidth="1"/>
    <col min="9477" max="9487" width="7.42578125" customWidth="1"/>
    <col min="9488" max="9488" width="6.85546875" customWidth="1"/>
    <col min="9489" max="9489" width="5.7109375" customWidth="1"/>
    <col min="9490" max="9490" width="5.5703125" customWidth="1"/>
    <col min="9491" max="9491" width="5.85546875" customWidth="1"/>
    <col min="9731" max="9731" width="8.140625" customWidth="1"/>
    <col min="9732" max="9732" width="33.7109375" customWidth="1"/>
    <col min="9733" max="9743" width="7.42578125" customWidth="1"/>
    <col min="9744" max="9744" width="6.85546875" customWidth="1"/>
    <col min="9745" max="9745" width="5.7109375" customWidth="1"/>
    <col min="9746" max="9746" width="5.5703125" customWidth="1"/>
    <col min="9747" max="9747" width="5.85546875" customWidth="1"/>
    <col min="9987" max="9987" width="8.140625" customWidth="1"/>
    <col min="9988" max="9988" width="33.7109375" customWidth="1"/>
    <col min="9989" max="9999" width="7.42578125" customWidth="1"/>
    <col min="10000" max="10000" width="6.85546875" customWidth="1"/>
    <col min="10001" max="10001" width="5.7109375" customWidth="1"/>
    <col min="10002" max="10002" width="5.5703125" customWidth="1"/>
    <col min="10003" max="10003" width="5.85546875" customWidth="1"/>
    <col min="10243" max="10243" width="8.140625" customWidth="1"/>
    <col min="10244" max="10244" width="33.7109375" customWidth="1"/>
    <col min="10245" max="10255" width="7.42578125" customWidth="1"/>
    <col min="10256" max="10256" width="6.85546875" customWidth="1"/>
    <col min="10257" max="10257" width="5.7109375" customWidth="1"/>
    <col min="10258" max="10258" width="5.5703125" customWidth="1"/>
    <col min="10259" max="10259" width="5.85546875" customWidth="1"/>
    <col min="10499" max="10499" width="8.140625" customWidth="1"/>
    <col min="10500" max="10500" width="33.7109375" customWidth="1"/>
    <col min="10501" max="10511" width="7.42578125" customWidth="1"/>
    <col min="10512" max="10512" width="6.85546875" customWidth="1"/>
    <col min="10513" max="10513" width="5.7109375" customWidth="1"/>
    <col min="10514" max="10514" width="5.5703125" customWidth="1"/>
    <col min="10515" max="10515" width="5.85546875" customWidth="1"/>
    <col min="10755" max="10755" width="8.140625" customWidth="1"/>
    <col min="10756" max="10756" width="33.7109375" customWidth="1"/>
    <col min="10757" max="10767" width="7.42578125" customWidth="1"/>
    <col min="10768" max="10768" width="6.85546875" customWidth="1"/>
    <col min="10769" max="10769" width="5.7109375" customWidth="1"/>
    <col min="10770" max="10770" width="5.5703125" customWidth="1"/>
    <col min="10771" max="10771" width="5.85546875" customWidth="1"/>
    <col min="11011" max="11011" width="8.140625" customWidth="1"/>
    <col min="11012" max="11012" width="33.7109375" customWidth="1"/>
    <col min="11013" max="11023" width="7.42578125" customWidth="1"/>
    <col min="11024" max="11024" width="6.85546875" customWidth="1"/>
    <col min="11025" max="11025" width="5.7109375" customWidth="1"/>
    <col min="11026" max="11026" width="5.5703125" customWidth="1"/>
    <col min="11027" max="11027" width="5.85546875" customWidth="1"/>
    <col min="11267" max="11267" width="8.140625" customWidth="1"/>
    <col min="11268" max="11268" width="33.7109375" customWidth="1"/>
    <col min="11269" max="11279" width="7.42578125" customWidth="1"/>
    <col min="11280" max="11280" width="6.85546875" customWidth="1"/>
    <col min="11281" max="11281" width="5.7109375" customWidth="1"/>
    <col min="11282" max="11282" width="5.5703125" customWidth="1"/>
    <col min="11283" max="11283" width="5.85546875" customWidth="1"/>
    <col min="11523" max="11523" width="8.140625" customWidth="1"/>
    <col min="11524" max="11524" width="33.7109375" customWidth="1"/>
    <col min="11525" max="11535" width="7.42578125" customWidth="1"/>
    <col min="11536" max="11536" width="6.85546875" customWidth="1"/>
    <col min="11537" max="11537" width="5.7109375" customWidth="1"/>
    <col min="11538" max="11538" width="5.5703125" customWidth="1"/>
    <col min="11539" max="11539" width="5.85546875" customWidth="1"/>
    <col min="11779" max="11779" width="8.140625" customWidth="1"/>
    <col min="11780" max="11780" width="33.7109375" customWidth="1"/>
    <col min="11781" max="11791" width="7.42578125" customWidth="1"/>
    <col min="11792" max="11792" width="6.85546875" customWidth="1"/>
    <col min="11793" max="11793" width="5.7109375" customWidth="1"/>
    <col min="11794" max="11794" width="5.5703125" customWidth="1"/>
    <col min="11795" max="11795" width="5.85546875" customWidth="1"/>
    <col min="12035" max="12035" width="8.140625" customWidth="1"/>
    <col min="12036" max="12036" width="33.7109375" customWidth="1"/>
    <col min="12037" max="12047" width="7.42578125" customWidth="1"/>
    <col min="12048" max="12048" width="6.85546875" customWidth="1"/>
    <col min="12049" max="12049" width="5.7109375" customWidth="1"/>
    <col min="12050" max="12050" width="5.5703125" customWidth="1"/>
    <col min="12051" max="12051" width="5.85546875" customWidth="1"/>
    <col min="12291" max="12291" width="8.140625" customWidth="1"/>
    <col min="12292" max="12292" width="33.7109375" customWidth="1"/>
    <col min="12293" max="12303" width="7.42578125" customWidth="1"/>
    <col min="12304" max="12304" width="6.85546875" customWidth="1"/>
    <col min="12305" max="12305" width="5.7109375" customWidth="1"/>
    <col min="12306" max="12306" width="5.5703125" customWidth="1"/>
    <col min="12307" max="12307" width="5.85546875" customWidth="1"/>
    <col min="12547" max="12547" width="8.140625" customWidth="1"/>
    <col min="12548" max="12548" width="33.7109375" customWidth="1"/>
    <col min="12549" max="12559" width="7.42578125" customWidth="1"/>
    <col min="12560" max="12560" width="6.85546875" customWidth="1"/>
    <col min="12561" max="12561" width="5.7109375" customWidth="1"/>
    <col min="12562" max="12562" width="5.5703125" customWidth="1"/>
    <col min="12563" max="12563" width="5.85546875" customWidth="1"/>
    <col min="12803" max="12803" width="8.140625" customWidth="1"/>
    <col min="12804" max="12804" width="33.7109375" customWidth="1"/>
    <col min="12805" max="12815" width="7.42578125" customWidth="1"/>
    <col min="12816" max="12816" width="6.85546875" customWidth="1"/>
    <col min="12817" max="12817" width="5.7109375" customWidth="1"/>
    <col min="12818" max="12818" width="5.5703125" customWidth="1"/>
    <col min="12819" max="12819" width="5.85546875" customWidth="1"/>
    <col min="13059" max="13059" width="8.140625" customWidth="1"/>
    <col min="13060" max="13060" width="33.7109375" customWidth="1"/>
    <col min="13061" max="13071" width="7.42578125" customWidth="1"/>
    <col min="13072" max="13072" width="6.85546875" customWidth="1"/>
    <col min="13073" max="13073" width="5.7109375" customWidth="1"/>
    <col min="13074" max="13074" width="5.5703125" customWidth="1"/>
    <col min="13075" max="13075" width="5.85546875" customWidth="1"/>
    <col min="13315" max="13315" width="8.140625" customWidth="1"/>
    <col min="13316" max="13316" width="33.7109375" customWidth="1"/>
    <col min="13317" max="13327" width="7.42578125" customWidth="1"/>
    <col min="13328" max="13328" width="6.85546875" customWidth="1"/>
    <col min="13329" max="13329" width="5.7109375" customWidth="1"/>
    <col min="13330" max="13330" width="5.5703125" customWidth="1"/>
    <col min="13331" max="13331" width="5.85546875" customWidth="1"/>
    <col min="13571" max="13571" width="8.140625" customWidth="1"/>
    <col min="13572" max="13572" width="33.7109375" customWidth="1"/>
    <col min="13573" max="13583" width="7.42578125" customWidth="1"/>
    <col min="13584" max="13584" width="6.85546875" customWidth="1"/>
    <col min="13585" max="13585" width="5.7109375" customWidth="1"/>
    <col min="13586" max="13586" width="5.5703125" customWidth="1"/>
    <col min="13587" max="13587" width="5.85546875" customWidth="1"/>
    <col min="13827" max="13827" width="8.140625" customWidth="1"/>
    <col min="13828" max="13828" width="33.7109375" customWidth="1"/>
    <col min="13829" max="13839" width="7.42578125" customWidth="1"/>
    <col min="13840" max="13840" width="6.85546875" customWidth="1"/>
    <col min="13841" max="13841" width="5.7109375" customWidth="1"/>
    <col min="13842" max="13842" width="5.5703125" customWidth="1"/>
    <col min="13843" max="13843" width="5.85546875" customWidth="1"/>
    <col min="14083" max="14083" width="8.140625" customWidth="1"/>
    <col min="14084" max="14084" width="33.7109375" customWidth="1"/>
    <col min="14085" max="14095" width="7.42578125" customWidth="1"/>
    <col min="14096" max="14096" width="6.85546875" customWidth="1"/>
    <col min="14097" max="14097" width="5.7109375" customWidth="1"/>
    <col min="14098" max="14098" width="5.5703125" customWidth="1"/>
    <col min="14099" max="14099" width="5.85546875" customWidth="1"/>
    <col min="14339" max="14339" width="8.140625" customWidth="1"/>
    <col min="14340" max="14340" width="33.7109375" customWidth="1"/>
    <col min="14341" max="14351" width="7.42578125" customWidth="1"/>
    <col min="14352" max="14352" width="6.85546875" customWidth="1"/>
    <col min="14353" max="14353" width="5.7109375" customWidth="1"/>
    <col min="14354" max="14354" width="5.5703125" customWidth="1"/>
    <col min="14355" max="14355" width="5.85546875" customWidth="1"/>
    <col min="14595" max="14595" width="8.140625" customWidth="1"/>
    <col min="14596" max="14596" width="33.7109375" customWidth="1"/>
    <col min="14597" max="14607" width="7.42578125" customWidth="1"/>
    <col min="14608" max="14608" width="6.85546875" customWidth="1"/>
    <col min="14609" max="14609" width="5.7109375" customWidth="1"/>
    <col min="14610" max="14610" width="5.5703125" customWidth="1"/>
    <col min="14611" max="14611" width="5.85546875" customWidth="1"/>
    <col min="14851" max="14851" width="8.140625" customWidth="1"/>
    <col min="14852" max="14852" width="33.7109375" customWidth="1"/>
    <col min="14853" max="14863" width="7.42578125" customWidth="1"/>
    <col min="14864" max="14864" width="6.85546875" customWidth="1"/>
    <col min="14865" max="14865" width="5.7109375" customWidth="1"/>
    <col min="14866" max="14866" width="5.5703125" customWidth="1"/>
    <col min="14867" max="14867" width="5.85546875" customWidth="1"/>
    <col min="15107" max="15107" width="8.140625" customWidth="1"/>
    <col min="15108" max="15108" width="33.7109375" customWidth="1"/>
    <col min="15109" max="15119" width="7.42578125" customWidth="1"/>
    <col min="15120" max="15120" width="6.85546875" customWidth="1"/>
    <col min="15121" max="15121" width="5.7109375" customWidth="1"/>
    <col min="15122" max="15122" width="5.5703125" customWidth="1"/>
    <col min="15123" max="15123" width="5.85546875" customWidth="1"/>
    <col min="15363" max="15363" width="8.140625" customWidth="1"/>
    <col min="15364" max="15364" width="33.7109375" customWidth="1"/>
    <col min="15365" max="15375" width="7.42578125" customWidth="1"/>
    <col min="15376" max="15376" width="6.85546875" customWidth="1"/>
    <col min="15377" max="15377" width="5.7109375" customWidth="1"/>
    <col min="15378" max="15378" width="5.5703125" customWidth="1"/>
    <col min="15379" max="15379" width="5.85546875" customWidth="1"/>
    <col min="15619" max="15619" width="8.140625" customWidth="1"/>
    <col min="15620" max="15620" width="33.7109375" customWidth="1"/>
    <col min="15621" max="15631" width="7.42578125" customWidth="1"/>
    <col min="15632" max="15632" width="6.85546875" customWidth="1"/>
    <col min="15633" max="15633" width="5.7109375" customWidth="1"/>
    <col min="15634" max="15634" width="5.5703125" customWidth="1"/>
    <col min="15635" max="15635" width="5.85546875" customWidth="1"/>
    <col min="15875" max="15875" width="8.140625" customWidth="1"/>
    <col min="15876" max="15876" width="33.7109375" customWidth="1"/>
    <col min="15877" max="15887" width="7.42578125" customWidth="1"/>
    <col min="15888" max="15888" width="6.85546875" customWidth="1"/>
    <col min="15889" max="15889" width="5.7109375" customWidth="1"/>
    <col min="15890" max="15890" width="5.5703125" customWidth="1"/>
    <col min="15891" max="15891" width="5.85546875" customWidth="1"/>
    <col min="16131" max="16131" width="8.140625" customWidth="1"/>
    <col min="16132" max="16132" width="33.7109375" customWidth="1"/>
    <col min="16133" max="16143" width="7.42578125" customWidth="1"/>
    <col min="16144" max="16144" width="6.85546875" customWidth="1"/>
    <col min="16145" max="16145" width="5.7109375" customWidth="1"/>
    <col min="16146" max="16146" width="5.5703125" customWidth="1"/>
    <col min="16147" max="16147" width="5.85546875" customWidth="1"/>
  </cols>
  <sheetData>
    <row r="2" spans="1:19" ht="48" customHeight="1" x14ac:dyDescent="0.25">
      <c r="A2" s="183" t="s">
        <v>328</v>
      </c>
      <c r="B2" s="183"/>
      <c r="C2" s="59" t="s">
        <v>9</v>
      </c>
      <c r="D2" s="59"/>
      <c r="E2" s="59"/>
      <c r="F2" s="59"/>
      <c r="G2" s="59"/>
      <c r="H2" s="59"/>
      <c r="I2" s="59"/>
      <c r="J2" s="60" t="s">
        <v>5</v>
      </c>
      <c r="K2" s="60"/>
      <c r="L2" s="60"/>
      <c r="M2" s="60"/>
      <c r="N2" s="60"/>
      <c r="O2" s="188"/>
      <c r="P2" s="188"/>
      <c r="Q2" s="188"/>
      <c r="R2" s="188"/>
      <c r="S2" s="61"/>
    </row>
    <row r="3" spans="1:19" ht="60.75" x14ac:dyDescent="0.25">
      <c r="A3" s="177" t="s">
        <v>332</v>
      </c>
      <c r="B3" s="62" t="s">
        <v>240</v>
      </c>
      <c r="C3" s="63" t="s">
        <v>0</v>
      </c>
      <c r="D3" s="63" t="s">
        <v>1</v>
      </c>
      <c r="E3" s="63" t="s">
        <v>2</v>
      </c>
      <c r="F3" s="63" t="s">
        <v>3</v>
      </c>
      <c r="G3" s="63" t="s">
        <v>4</v>
      </c>
      <c r="H3" s="63" t="s">
        <v>23</v>
      </c>
      <c r="I3" s="64" t="s">
        <v>10</v>
      </c>
      <c r="J3" s="65" t="s">
        <v>6</v>
      </c>
      <c r="K3" s="65" t="s">
        <v>7</v>
      </c>
      <c r="L3" s="65" t="s">
        <v>8</v>
      </c>
      <c r="M3" s="65" t="s">
        <v>14</v>
      </c>
      <c r="N3" s="64" t="s">
        <v>11</v>
      </c>
      <c r="O3" s="184" t="s">
        <v>18</v>
      </c>
      <c r="P3" s="184"/>
      <c r="Q3" s="184"/>
      <c r="R3" s="184"/>
      <c r="S3" s="66" t="s">
        <v>287</v>
      </c>
    </row>
    <row r="4" spans="1:19" ht="27" x14ac:dyDescent="0.25">
      <c r="A4" s="138" t="s">
        <v>326</v>
      </c>
      <c r="B4" s="104" t="s">
        <v>30</v>
      </c>
      <c r="C4" s="61">
        <v>4</v>
      </c>
      <c r="D4" s="61">
        <v>5</v>
      </c>
      <c r="E4" s="61">
        <v>1</v>
      </c>
      <c r="F4" s="61">
        <v>3</v>
      </c>
      <c r="G4" s="61">
        <v>1</v>
      </c>
      <c r="H4" s="61">
        <v>3</v>
      </c>
      <c r="I4" s="68">
        <f t="shared" ref="I4:I16" si="0">SUM(C4:H4)/6</f>
        <v>2.8333333333333335</v>
      </c>
      <c r="J4" s="61">
        <v>1</v>
      </c>
      <c r="K4" s="61">
        <v>1</v>
      </c>
      <c r="L4" s="61">
        <v>1</v>
      </c>
      <c r="M4" s="61">
        <v>2</v>
      </c>
      <c r="N4" s="68">
        <f t="shared" ref="N4:N16" si="1">SUM(J4:M4)/4</f>
        <v>1.25</v>
      </c>
      <c r="O4" s="69">
        <f t="shared" ref="O4:O16" si="2">I4*N4</f>
        <v>3.541666666666667</v>
      </c>
      <c r="P4" s="101" t="str">
        <f t="shared" ref="P4:P16" si="3">IF(O4&lt;3, "basso","0")</f>
        <v>0</v>
      </c>
      <c r="Q4" s="102" t="str">
        <f>IF(AND(O4&gt;3, O4&lt;6),"medio", "0")</f>
        <v>medio</v>
      </c>
      <c r="R4" s="103" t="str">
        <f>IF(O4&gt;6, "ALTO","0")</f>
        <v>0</v>
      </c>
      <c r="S4" s="66" t="s">
        <v>283</v>
      </c>
    </row>
    <row r="5" spans="1:19" x14ac:dyDescent="0.25">
      <c r="A5" s="138" t="s">
        <v>326</v>
      </c>
      <c r="B5" s="104" t="s">
        <v>31</v>
      </c>
      <c r="C5" s="61">
        <v>4</v>
      </c>
      <c r="D5" s="61">
        <v>5</v>
      </c>
      <c r="E5" s="61">
        <v>1</v>
      </c>
      <c r="F5" s="61">
        <v>3</v>
      </c>
      <c r="G5" s="61">
        <v>1</v>
      </c>
      <c r="H5" s="61">
        <v>2</v>
      </c>
      <c r="I5" s="68">
        <f t="shared" si="0"/>
        <v>2.6666666666666665</v>
      </c>
      <c r="J5" s="61">
        <v>1</v>
      </c>
      <c r="K5" s="61">
        <v>1</v>
      </c>
      <c r="L5" s="61">
        <v>1</v>
      </c>
      <c r="M5" s="61">
        <v>2</v>
      </c>
      <c r="N5" s="68">
        <f t="shared" si="1"/>
        <v>1.25</v>
      </c>
      <c r="O5" s="69">
        <f t="shared" si="2"/>
        <v>3.333333333333333</v>
      </c>
      <c r="P5" s="101" t="str">
        <f t="shared" si="3"/>
        <v>0</v>
      </c>
      <c r="Q5" s="102" t="str">
        <f>IF(AND(O5&gt;3, O5&lt;6),"medio", "0")</f>
        <v>medio</v>
      </c>
      <c r="R5" s="103" t="str">
        <f>IF(O5&gt;6, "ALTO","0")</f>
        <v>0</v>
      </c>
      <c r="S5" s="66" t="s">
        <v>283</v>
      </c>
    </row>
    <row r="6" spans="1:19" x14ac:dyDescent="0.25">
      <c r="A6" s="138" t="s">
        <v>326</v>
      </c>
      <c r="B6" s="104" t="s">
        <v>32</v>
      </c>
      <c r="C6" s="61">
        <v>1</v>
      </c>
      <c r="D6" s="61">
        <v>5</v>
      </c>
      <c r="E6" s="61">
        <v>1</v>
      </c>
      <c r="F6" s="61">
        <v>5</v>
      </c>
      <c r="G6" s="61">
        <v>1</v>
      </c>
      <c r="H6" s="61">
        <v>4</v>
      </c>
      <c r="I6" s="68">
        <f t="shared" si="0"/>
        <v>2.8333333333333335</v>
      </c>
      <c r="J6" s="61">
        <v>1</v>
      </c>
      <c r="K6" s="61">
        <v>1</v>
      </c>
      <c r="L6" s="61">
        <v>0</v>
      </c>
      <c r="M6" s="61">
        <v>2</v>
      </c>
      <c r="N6" s="68">
        <f t="shared" si="1"/>
        <v>1</v>
      </c>
      <c r="O6" s="69">
        <f t="shared" si="2"/>
        <v>2.8333333333333335</v>
      </c>
      <c r="P6" s="101" t="str">
        <f t="shared" si="3"/>
        <v>basso</v>
      </c>
      <c r="Q6" s="102" t="str">
        <f>IF(AND(O6&gt;3, O6&lt;6),"medio", "0")</f>
        <v>0</v>
      </c>
      <c r="R6" s="103" t="str">
        <f>IF(O6&gt;6, "ALTO","0")</f>
        <v>0</v>
      </c>
      <c r="S6" s="66"/>
    </row>
    <row r="7" spans="1:19" x14ac:dyDescent="0.25">
      <c r="A7" s="138" t="s">
        <v>326</v>
      </c>
      <c r="B7" s="129" t="s">
        <v>33</v>
      </c>
      <c r="C7" s="61">
        <v>5</v>
      </c>
      <c r="D7" s="61">
        <v>5</v>
      </c>
      <c r="E7" s="61">
        <v>1</v>
      </c>
      <c r="F7" s="61">
        <v>5</v>
      </c>
      <c r="G7" s="61">
        <v>1</v>
      </c>
      <c r="H7" s="61">
        <v>4</v>
      </c>
      <c r="I7" s="68">
        <f t="shared" si="0"/>
        <v>3.5</v>
      </c>
      <c r="J7" s="61">
        <v>1</v>
      </c>
      <c r="K7" s="61">
        <v>1</v>
      </c>
      <c r="L7" s="61">
        <v>1</v>
      </c>
      <c r="M7" s="61">
        <v>2</v>
      </c>
      <c r="N7" s="68">
        <f t="shared" si="1"/>
        <v>1.25</v>
      </c>
      <c r="O7" s="69">
        <f t="shared" si="2"/>
        <v>4.375</v>
      </c>
      <c r="P7" s="101" t="str">
        <f t="shared" si="3"/>
        <v>0</v>
      </c>
      <c r="Q7" s="102" t="str">
        <f>IF(AND(O7&gt;3, O7&lt;6),"medio", "0")</f>
        <v>medio</v>
      </c>
      <c r="R7" s="103" t="str">
        <f>IF(O7&gt;6, "ALTO","0")</f>
        <v>0</v>
      </c>
      <c r="S7" s="66" t="s">
        <v>283</v>
      </c>
    </row>
    <row r="8" spans="1:19" x14ac:dyDescent="0.25">
      <c r="A8" s="138" t="s">
        <v>326</v>
      </c>
      <c r="B8" s="104" t="s">
        <v>34</v>
      </c>
      <c r="C8" s="61">
        <v>1</v>
      </c>
      <c r="D8" s="61">
        <v>2</v>
      </c>
      <c r="E8" s="61">
        <v>1</v>
      </c>
      <c r="F8" s="61">
        <v>1</v>
      </c>
      <c r="G8" s="61">
        <v>1</v>
      </c>
      <c r="H8" s="61">
        <v>1</v>
      </c>
      <c r="I8" s="68">
        <f t="shared" si="0"/>
        <v>1.1666666666666667</v>
      </c>
      <c r="J8" s="61">
        <v>1</v>
      </c>
      <c r="K8" s="61">
        <v>1</v>
      </c>
      <c r="L8" s="61">
        <v>0</v>
      </c>
      <c r="M8" s="61">
        <v>2</v>
      </c>
      <c r="N8" s="68">
        <f t="shared" si="1"/>
        <v>1</v>
      </c>
      <c r="O8" s="69">
        <f t="shared" si="2"/>
        <v>1.1666666666666667</v>
      </c>
      <c r="P8" s="101" t="str">
        <f t="shared" si="3"/>
        <v>basso</v>
      </c>
      <c r="Q8" s="102" t="str">
        <f>IF(AND(O8&gt;3, O8&lt;6),"medio", "0")</f>
        <v>0</v>
      </c>
      <c r="R8" s="103" t="str">
        <f>IF(O8&gt;6, "ALTO","0")</f>
        <v>0</v>
      </c>
      <c r="S8" s="66"/>
    </row>
    <row r="9" spans="1:19" ht="27" x14ac:dyDescent="0.25">
      <c r="A9" s="138" t="s">
        <v>326</v>
      </c>
      <c r="B9" s="129" t="s">
        <v>35</v>
      </c>
      <c r="C9" s="61">
        <v>5</v>
      </c>
      <c r="D9" s="61">
        <v>5</v>
      </c>
      <c r="E9" s="61">
        <v>1</v>
      </c>
      <c r="F9" s="61">
        <v>5</v>
      </c>
      <c r="G9" s="61">
        <v>1</v>
      </c>
      <c r="H9" s="61">
        <v>4</v>
      </c>
      <c r="I9" s="68">
        <f t="shared" si="0"/>
        <v>3.5</v>
      </c>
      <c r="J9" s="61">
        <v>1</v>
      </c>
      <c r="K9" s="61">
        <v>1</v>
      </c>
      <c r="L9" s="61">
        <v>1</v>
      </c>
      <c r="M9" s="61">
        <v>5</v>
      </c>
      <c r="N9" s="68">
        <f t="shared" si="1"/>
        <v>2</v>
      </c>
      <c r="O9" s="69">
        <f t="shared" si="2"/>
        <v>7</v>
      </c>
      <c r="P9" s="101" t="str">
        <f t="shared" si="3"/>
        <v>0</v>
      </c>
      <c r="Q9" s="102" t="s">
        <v>17</v>
      </c>
      <c r="R9" s="103">
        <v>0</v>
      </c>
      <c r="S9" s="66" t="s">
        <v>283</v>
      </c>
    </row>
    <row r="10" spans="1:19" x14ac:dyDescent="0.25">
      <c r="A10" s="138" t="s">
        <v>326</v>
      </c>
      <c r="B10" s="104" t="s">
        <v>36</v>
      </c>
      <c r="C10" s="61">
        <v>1</v>
      </c>
      <c r="D10" s="61">
        <v>2</v>
      </c>
      <c r="E10" s="61">
        <v>1</v>
      </c>
      <c r="F10" s="61">
        <v>1</v>
      </c>
      <c r="G10" s="61">
        <v>1</v>
      </c>
      <c r="H10" s="61">
        <v>2</v>
      </c>
      <c r="I10" s="68">
        <f t="shared" si="0"/>
        <v>1.3333333333333333</v>
      </c>
      <c r="J10" s="61">
        <v>1</v>
      </c>
      <c r="K10" s="61">
        <v>1</v>
      </c>
      <c r="L10" s="61">
        <v>1</v>
      </c>
      <c r="M10" s="61">
        <v>2</v>
      </c>
      <c r="N10" s="68">
        <f t="shared" si="1"/>
        <v>1.25</v>
      </c>
      <c r="O10" s="69">
        <f t="shared" si="2"/>
        <v>1.6666666666666665</v>
      </c>
      <c r="P10" s="101" t="str">
        <f t="shared" si="3"/>
        <v>basso</v>
      </c>
      <c r="Q10" s="102" t="str">
        <f>IF(AND(O10&gt;3, O10&lt;6),"medio", "0")</f>
        <v>0</v>
      </c>
      <c r="R10" s="103" t="str">
        <f t="shared" ref="R10:R16" si="4">IF(O10&gt;6, "ALTO","0")</f>
        <v>0</v>
      </c>
      <c r="S10" s="66"/>
    </row>
    <row r="11" spans="1:19" x14ac:dyDescent="0.25">
      <c r="A11" s="138" t="s">
        <v>326</v>
      </c>
      <c r="B11" s="104" t="s">
        <v>37</v>
      </c>
      <c r="C11" s="61">
        <v>4</v>
      </c>
      <c r="D11" s="61">
        <v>2</v>
      </c>
      <c r="E11" s="61">
        <v>1</v>
      </c>
      <c r="F11" s="61">
        <v>3</v>
      </c>
      <c r="G11" s="61">
        <v>1</v>
      </c>
      <c r="H11" s="61">
        <v>2</v>
      </c>
      <c r="I11" s="68">
        <f t="shared" si="0"/>
        <v>2.1666666666666665</v>
      </c>
      <c r="J11" s="61">
        <v>1</v>
      </c>
      <c r="K11" s="61">
        <v>1</v>
      </c>
      <c r="L11" s="61">
        <v>1</v>
      </c>
      <c r="M11" s="61">
        <v>2</v>
      </c>
      <c r="N11" s="68">
        <f t="shared" si="1"/>
        <v>1.25</v>
      </c>
      <c r="O11" s="69">
        <f t="shared" si="2"/>
        <v>2.708333333333333</v>
      </c>
      <c r="P11" s="101" t="str">
        <f t="shared" si="3"/>
        <v>basso</v>
      </c>
      <c r="Q11" s="102" t="str">
        <f>IF(AND(O11&gt;3, O11&lt;6),"medio", "0")</f>
        <v>0</v>
      </c>
      <c r="R11" s="103" t="str">
        <f t="shared" si="4"/>
        <v>0</v>
      </c>
      <c r="S11" s="66"/>
    </row>
    <row r="12" spans="1:19" x14ac:dyDescent="0.25">
      <c r="A12" s="138" t="s">
        <v>326</v>
      </c>
      <c r="B12" s="104" t="s">
        <v>39</v>
      </c>
      <c r="C12" s="61">
        <v>4</v>
      </c>
      <c r="D12" s="61">
        <v>5</v>
      </c>
      <c r="E12" s="61">
        <v>1</v>
      </c>
      <c r="F12" s="61">
        <v>3</v>
      </c>
      <c r="G12" s="61">
        <v>1</v>
      </c>
      <c r="H12" s="61">
        <v>3</v>
      </c>
      <c r="I12" s="68">
        <f t="shared" si="0"/>
        <v>2.8333333333333335</v>
      </c>
      <c r="J12" s="61">
        <v>1</v>
      </c>
      <c r="K12" s="61">
        <v>1</v>
      </c>
      <c r="L12" s="61">
        <v>1</v>
      </c>
      <c r="M12" s="61">
        <v>2</v>
      </c>
      <c r="N12" s="68">
        <f t="shared" si="1"/>
        <v>1.25</v>
      </c>
      <c r="O12" s="69">
        <f t="shared" si="2"/>
        <v>3.541666666666667</v>
      </c>
      <c r="P12" s="101" t="str">
        <f t="shared" si="3"/>
        <v>0</v>
      </c>
      <c r="Q12" s="102" t="s">
        <v>17</v>
      </c>
      <c r="R12" s="103" t="str">
        <f t="shared" si="4"/>
        <v>0</v>
      </c>
      <c r="S12" s="66" t="s">
        <v>283</v>
      </c>
    </row>
    <row r="13" spans="1:19" x14ac:dyDescent="0.25">
      <c r="A13" s="138" t="s">
        <v>326</v>
      </c>
      <c r="B13" s="104" t="s">
        <v>40</v>
      </c>
      <c r="C13" s="61">
        <v>1</v>
      </c>
      <c r="D13" s="61">
        <v>2</v>
      </c>
      <c r="E13" s="61">
        <v>1</v>
      </c>
      <c r="F13" s="61">
        <v>1</v>
      </c>
      <c r="G13" s="61">
        <v>1</v>
      </c>
      <c r="H13" s="61">
        <v>3</v>
      </c>
      <c r="I13" s="68">
        <f t="shared" si="0"/>
        <v>1.5</v>
      </c>
      <c r="J13" s="61">
        <v>1</v>
      </c>
      <c r="K13" s="61">
        <v>1</v>
      </c>
      <c r="L13" s="61">
        <v>1</v>
      </c>
      <c r="M13" s="61">
        <v>2</v>
      </c>
      <c r="N13" s="68">
        <f t="shared" si="1"/>
        <v>1.25</v>
      </c>
      <c r="O13" s="69">
        <f t="shared" si="2"/>
        <v>1.875</v>
      </c>
      <c r="P13" s="101" t="str">
        <f t="shared" si="3"/>
        <v>basso</v>
      </c>
      <c r="Q13" s="102" t="str">
        <f>IF(AND(O13&gt;3, O13&lt;6),"medio", "0")</f>
        <v>0</v>
      </c>
      <c r="R13" s="103" t="str">
        <f t="shared" si="4"/>
        <v>0</v>
      </c>
      <c r="S13" s="66"/>
    </row>
    <row r="14" spans="1:19" x14ac:dyDescent="0.25">
      <c r="A14" s="138" t="s">
        <v>326</v>
      </c>
      <c r="B14" s="104" t="s">
        <v>298</v>
      </c>
      <c r="C14" s="61">
        <v>4</v>
      </c>
      <c r="D14" s="61">
        <v>5</v>
      </c>
      <c r="E14" s="61">
        <v>1</v>
      </c>
      <c r="F14" s="61">
        <v>5</v>
      </c>
      <c r="G14" s="61">
        <v>5</v>
      </c>
      <c r="H14" s="61">
        <v>3</v>
      </c>
      <c r="I14" s="68">
        <f t="shared" si="0"/>
        <v>3.8333333333333335</v>
      </c>
      <c r="J14" s="61">
        <v>1</v>
      </c>
      <c r="K14" s="61">
        <v>1</v>
      </c>
      <c r="L14" s="61">
        <v>1</v>
      </c>
      <c r="M14" s="61">
        <v>3</v>
      </c>
      <c r="N14" s="68">
        <f t="shared" si="1"/>
        <v>1.5</v>
      </c>
      <c r="O14" s="69">
        <f t="shared" si="2"/>
        <v>5.75</v>
      </c>
      <c r="P14" s="101" t="str">
        <f t="shared" si="3"/>
        <v>0</v>
      </c>
      <c r="Q14" s="102" t="s">
        <v>15</v>
      </c>
      <c r="R14" s="103" t="str">
        <f t="shared" si="4"/>
        <v>0</v>
      </c>
      <c r="S14" s="66" t="s">
        <v>283</v>
      </c>
    </row>
    <row r="15" spans="1:19" ht="27" x14ac:dyDescent="0.25">
      <c r="A15" s="138" t="s">
        <v>326</v>
      </c>
      <c r="B15" s="104" t="s">
        <v>42</v>
      </c>
      <c r="C15" s="79">
        <v>2</v>
      </c>
      <c r="D15" s="61">
        <v>5</v>
      </c>
      <c r="E15" s="61">
        <v>1</v>
      </c>
      <c r="F15" s="61">
        <v>5</v>
      </c>
      <c r="G15" s="61">
        <v>5</v>
      </c>
      <c r="H15" s="61">
        <v>4</v>
      </c>
      <c r="I15" s="68">
        <f t="shared" si="0"/>
        <v>3.6666666666666665</v>
      </c>
      <c r="J15" s="61">
        <v>1</v>
      </c>
      <c r="K15" s="61">
        <v>1</v>
      </c>
      <c r="L15" s="61">
        <v>1</v>
      </c>
      <c r="M15" s="79">
        <v>2</v>
      </c>
      <c r="N15" s="68">
        <f t="shared" si="1"/>
        <v>1.25</v>
      </c>
      <c r="O15" s="69">
        <f t="shared" si="2"/>
        <v>4.583333333333333</v>
      </c>
      <c r="P15" s="101" t="str">
        <f t="shared" si="3"/>
        <v>0</v>
      </c>
      <c r="Q15" s="102" t="s">
        <v>17</v>
      </c>
      <c r="R15" s="103" t="str">
        <f t="shared" si="4"/>
        <v>0</v>
      </c>
      <c r="S15" s="66" t="s">
        <v>283</v>
      </c>
    </row>
    <row r="16" spans="1:19" x14ac:dyDescent="0.25">
      <c r="A16" s="116" t="s">
        <v>326</v>
      </c>
      <c r="B16" s="104" t="s">
        <v>38</v>
      </c>
      <c r="C16" s="61">
        <v>4</v>
      </c>
      <c r="D16" s="61">
        <v>5</v>
      </c>
      <c r="E16" s="61">
        <v>1</v>
      </c>
      <c r="F16" s="61">
        <v>3</v>
      </c>
      <c r="G16" s="61">
        <v>1</v>
      </c>
      <c r="H16" s="61">
        <v>3</v>
      </c>
      <c r="I16" s="68">
        <f t="shared" si="0"/>
        <v>2.8333333333333335</v>
      </c>
      <c r="J16" s="61">
        <v>1</v>
      </c>
      <c r="K16" s="61">
        <v>1</v>
      </c>
      <c r="L16" s="61">
        <v>1</v>
      </c>
      <c r="M16" s="61">
        <v>2</v>
      </c>
      <c r="N16" s="68">
        <f t="shared" si="1"/>
        <v>1.25</v>
      </c>
      <c r="O16" s="69">
        <f t="shared" si="2"/>
        <v>3.541666666666667</v>
      </c>
      <c r="P16" s="101" t="str">
        <f t="shared" si="3"/>
        <v>0</v>
      </c>
      <c r="Q16" s="102" t="str">
        <f>IF(AND(O16&gt;3, O16&lt;6),"medio", "0")</f>
        <v>medio</v>
      </c>
      <c r="R16" s="103" t="str">
        <f t="shared" si="4"/>
        <v>0</v>
      </c>
      <c r="S16" s="66" t="s">
        <v>283</v>
      </c>
    </row>
  </sheetData>
  <mergeCells count="3">
    <mergeCell ref="O3:R3"/>
    <mergeCell ref="A2:B2"/>
    <mergeCell ref="O2:R2"/>
  </mergeCells>
  <pageMargins left="0" right="0" top="0" bottom="0" header="0" footer="0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4"/>
  <sheetViews>
    <sheetView topLeftCell="A4" workbookViewId="0">
      <selection activeCell="B11" sqref="B11"/>
    </sheetView>
  </sheetViews>
  <sheetFormatPr defaultRowHeight="15" x14ac:dyDescent="0.25"/>
  <cols>
    <col min="1" max="1" width="9.42578125" customWidth="1"/>
    <col min="2" max="2" width="25.85546875" customWidth="1"/>
    <col min="3" max="8" width="5.5703125" customWidth="1"/>
    <col min="10" max="13" width="5.5703125" customWidth="1"/>
    <col min="19" max="19" width="16.140625" customWidth="1"/>
  </cols>
  <sheetData>
    <row r="2" spans="1:19" s="31" customFormat="1" ht="35.25" customHeight="1" x14ac:dyDescent="0.25">
      <c r="A2" s="195" t="s">
        <v>232</v>
      </c>
      <c r="B2" s="196"/>
      <c r="C2" s="25" t="s">
        <v>9</v>
      </c>
      <c r="D2" s="26"/>
      <c r="E2" s="26"/>
      <c r="F2" s="26"/>
      <c r="G2" s="26"/>
      <c r="H2" s="26"/>
      <c r="I2" s="27"/>
      <c r="J2" s="28" t="s">
        <v>5</v>
      </c>
      <c r="K2" s="29"/>
      <c r="L2" s="29"/>
      <c r="M2" s="29"/>
      <c r="N2" s="30"/>
      <c r="O2" s="189"/>
      <c r="P2" s="190"/>
      <c r="Q2" s="190"/>
      <c r="R2" s="191"/>
      <c r="S2" s="61"/>
    </row>
    <row r="3" spans="1:19" ht="57" x14ac:dyDescent="0.25">
      <c r="A3" s="177" t="s">
        <v>332</v>
      </c>
      <c r="B3" s="34" t="s">
        <v>240</v>
      </c>
      <c r="C3" s="21" t="s">
        <v>0</v>
      </c>
      <c r="D3" s="21" t="s">
        <v>1</v>
      </c>
      <c r="E3" s="21" t="s">
        <v>2</v>
      </c>
      <c r="F3" s="21" t="s">
        <v>3</v>
      </c>
      <c r="G3" s="21" t="s">
        <v>4</v>
      </c>
      <c r="H3" s="21" t="s">
        <v>23</v>
      </c>
      <c r="I3" s="4" t="s">
        <v>10</v>
      </c>
      <c r="J3" s="22" t="s">
        <v>6</v>
      </c>
      <c r="K3" s="22" t="s">
        <v>7</v>
      </c>
      <c r="L3" s="22" t="s">
        <v>8</v>
      </c>
      <c r="M3" s="22" t="s">
        <v>14</v>
      </c>
      <c r="N3" s="4" t="s">
        <v>11</v>
      </c>
      <c r="O3" s="192" t="s">
        <v>18</v>
      </c>
      <c r="P3" s="193"/>
      <c r="Q3" s="193"/>
      <c r="R3" s="194"/>
      <c r="S3" s="66" t="s">
        <v>287</v>
      </c>
    </row>
    <row r="4" spans="1:19" ht="68.099999999999994" customHeight="1" x14ac:dyDescent="0.25">
      <c r="A4" s="2" t="s">
        <v>243</v>
      </c>
      <c r="B4" s="23" t="s">
        <v>208</v>
      </c>
      <c r="C4" s="1">
        <v>5</v>
      </c>
      <c r="D4" s="1">
        <v>5</v>
      </c>
      <c r="E4" s="1">
        <v>1</v>
      </c>
      <c r="F4" s="1">
        <v>5</v>
      </c>
      <c r="G4" s="1">
        <v>5</v>
      </c>
      <c r="H4" s="1">
        <v>5</v>
      </c>
      <c r="I4" s="15">
        <f>SUM(C4:H4)/6</f>
        <v>4.333333333333333</v>
      </c>
      <c r="J4" s="1">
        <v>2</v>
      </c>
      <c r="K4" s="1">
        <v>1</v>
      </c>
      <c r="L4" s="1">
        <v>1</v>
      </c>
      <c r="M4" s="1">
        <v>5</v>
      </c>
      <c r="N4" s="15">
        <f>SUM(J4:M4)/4</f>
        <v>2.25</v>
      </c>
      <c r="O4" s="16">
        <f>I4*N4</f>
        <v>9.75</v>
      </c>
      <c r="P4" s="17" t="str">
        <f t="shared" ref="P4:P14" si="0">IF(O4&lt;3, "basso","0")</f>
        <v>0</v>
      </c>
      <c r="Q4" s="6" t="str">
        <f>IF(AND(O4&gt;3, O4&lt;6),"medio", "0")</f>
        <v>0</v>
      </c>
      <c r="R4" s="18" t="str">
        <f>IF(O4&gt;6, "ALTO","0")</f>
        <v>ALTO</v>
      </c>
      <c r="S4" s="66" t="s">
        <v>288</v>
      </c>
    </row>
    <row r="5" spans="1:19" ht="85.5" customHeight="1" x14ac:dyDescent="0.25">
      <c r="A5" s="2" t="s">
        <v>243</v>
      </c>
      <c r="B5" s="23" t="s">
        <v>209</v>
      </c>
      <c r="C5" s="1">
        <v>5</v>
      </c>
      <c r="D5" s="1">
        <v>2</v>
      </c>
      <c r="E5" s="1">
        <v>1</v>
      </c>
      <c r="F5" s="1">
        <v>1</v>
      </c>
      <c r="G5" s="1">
        <v>1</v>
      </c>
      <c r="H5" s="1">
        <v>5</v>
      </c>
      <c r="I5" s="15">
        <f t="shared" ref="I5:I14" si="1">SUM(C5:H5)/6</f>
        <v>2.5</v>
      </c>
      <c r="J5" s="1">
        <v>2</v>
      </c>
      <c r="K5" s="1">
        <v>1</v>
      </c>
      <c r="L5" s="1">
        <v>1</v>
      </c>
      <c r="M5" s="1">
        <v>5</v>
      </c>
      <c r="N5" s="15">
        <f t="shared" ref="N5:N11" si="2">SUM(J5:M5)/4</f>
        <v>2.25</v>
      </c>
      <c r="O5" s="16">
        <f t="shared" ref="O5:O11" si="3">I5*N5</f>
        <v>5.625</v>
      </c>
      <c r="P5" s="17" t="str">
        <f t="shared" si="0"/>
        <v>0</v>
      </c>
      <c r="Q5" s="6" t="str">
        <f t="shared" ref="Q5:Q14" si="4">IF(AND(O5&gt;3, O5&lt;6),"medio", "0")</f>
        <v>medio</v>
      </c>
      <c r="R5" s="18" t="str">
        <f t="shared" ref="R5:R14" si="5">IF(O5&gt;6, "ALTO","0")</f>
        <v>0</v>
      </c>
      <c r="S5" s="66" t="s">
        <v>288</v>
      </c>
    </row>
    <row r="6" spans="1:19" ht="51" customHeight="1" x14ac:dyDescent="0.25">
      <c r="A6" s="2" t="s">
        <v>243</v>
      </c>
      <c r="B6" s="23" t="s">
        <v>210</v>
      </c>
      <c r="C6" s="1">
        <v>5</v>
      </c>
      <c r="D6" s="1">
        <v>5</v>
      </c>
      <c r="E6" s="1">
        <v>1</v>
      </c>
      <c r="F6" s="1">
        <v>5</v>
      </c>
      <c r="G6" s="1">
        <v>1</v>
      </c>
      <c r="H6" s="1">
        <v>5</v>
      </c>
      <c r="I6" s="15">
        <f t="shared" si="1"/>
        <v>3.6666666666666665</v>
      </c>
      <c r="J6" s="1">
        <v>2</v>
      </c>
      <c r="K6" s="1">
        <v>1</v>
      </c>
      <c r="L6" s="1">
        <v>2</v>
      </c>
      <c r="M6" s="1">
        <v>5</v>
      </c>
      <c r="N6" s="15">
        <f t="shared" si="2"/>
        <v>2.5</v>
      </c>
      <c r="O6" s="16">
        <f t="shared" si="3"/>
        <v>9.1666666666666661</v>
      </c>
      <c r="P6" s="17" t="str">
        <f t="shared" si="0"/>
        <v>0</v>
      </c>
      <c r="Q6" s="6" t="str">
        <f t="shared" si="4"/>
        <v>0</v>
      </c>
      <c r="R6" s="18" t="str">
        <f t="shared" si="5"/>
        <v>ALTO</v>
      </c>
      <c r="S6" s="66" t="s">
        <v>288</v>
      </c>
    </row>
    <row r="7" spans="1:19" ht="51" customHeight="1" x14ac:dyDescent="0.25">
      <c r="A7" s="2" t="s">
        <v>243</v>
      </c>
      <c r="B7" s="23" t="s">
        <v>211</v>
      </c>
      <c r="C7" s="1">
        <v>5</v>
      </c>
      <c r="D7" s="1">
        <v>2</v>
      </c>
      <c r="E7" s="1">
        <v>1</v>
      </c>
      <c r="F7" s="1">
        <v>1</v>
      </c>
      <c r="G7" s="1">
        <v>1</v>
      </c>
      <c r="H7" s="1">
        <v>4</v>
      </c>
      <c r="I7" s="15">
        <f t="shared" si="1"/>
        <v>2.3333333333333335</v>
      </c>
      <c r="J7" s="1">
        <v>2</v>
      </c>
      <c r="K7" s="1">
        <v>1</v>
      </c>
      <c r="L7" s="1">
        <v>1</v>
      </c>
      <c r="M7" s="1">
        <v>4</v>
      </c>
      <c r="N7" s="15">
        <f t="shared" si="2"/>
        <v>2</v>
      </c>
      <c r="O7" s="16">
        <f t="shared" si="3"/>
        <v>4.666666666666667</v>
      </c>
      <c r="P7" s="17" t="str">
        <f t="shared" si="0"/>
        <v>0</v>
      </c>
      <c r="Q7" s="6" t="str">
        <f t="shared" si="4"/>
        <v>medio</v>
      </c>
      <c r="R7" s="18" t="str">
        <f t="shared" si="5"/>
        <v>0</v>
      </c>
      <c r="S7" s="66" t="s">
        <v>288</v>
      </c>
    </row>
    <row r="8" spans="1:19" ht="51" customHeight="1" x14ac:dyDescent="0.25">
      <c r="A8" s="2" t="s">
        <v>243</v>
      </c>
      <c r="B8" s="23" t="s">
        <v>212</v>
      </c>
      <c r="C8" s="1">
        <v>5</v>
      </c>
      <c r="D8" s="1">
        <v>5</v>
      </c>
      <c r="E8" s="1">
        <v>1</v>
      </c>
      <c r="F8" s="1">
        <v>5</v>
      </c>
      <c r="G8" s="1">
        <v>5</v>
      </c>
      <c r="H8" s="1">
        <v>5</v>
      </c>
      <c r="I8" s="15">
        <f t="shared" si="1"/>
        <v>4.333333333333333</v>
      </c>
      <c r="J8" s="1">
        <v>2</v>
      </c>
      <c r="K8" s="1">
        <v>1</v>
      </c>
      <c r="L8" s="1">
        <v>1</v>
      </c>
      <c r="M8" s="1">
        <v>5</v>
      </c>
      <c r="N8" s="15">
        <f>SUM(J8:M8)/4</f>
        <v>2.25</v>
      </c>
      <c r="O8" s="16">
        <f t="shared" si="3"/>
        <v>9.75</v>
      </c>
      <c r="P8" s="17" t="str">
        <f t="shared" si="0"/>
        <v>0</v>
      </c>
      <c r="Q8" s="6" t="str">
        <f t="shared" si="4"/>
        <v>0</v>
      </c>
      <c r="R8" s="18" t="str">
        <f t="shared" si="5"/>
        <v>ALTO</v>
      </c>
      <c r="S8" s="66" t="s">
        <v>288</v>
      </c>
    </row>
    <row r="9" spans="1:19" ht="51" customHeight="1" x14ac:dyDescent="0.25">
      <c r="A9" s="2" t="s">
        <v>243</v>
      </c>
      <c r="B9" s="23" t="s">
        <v>213</v>
      </c>
      <c r="C9" s="1">
        <v>1</v>
      </c>
      <c r="D9" s="1">
        <v>5</v>
      </c>
      <c r="E9" s="1">
        <v>1</v>
      </c>
      <c r="F9" s="1">
        <v>3</v>
      </c>
      <c r="G9" s="1">
        <v>1</v>
      </c>
      <c r="H9" s="1">
        <v>1</v>
      </c>
      <c r="I9" s="15">
        <f t="shared" si="1"/>
        <v>2</v>
      </c>
      <c r="J9" s="1">
        <v>3</v>
      </c>
      <c r="K9" s="1">
        <v>1</v>
      </c>
      <c r="L9" s="1">
        <v>0</v>
      </c>
      <c r="M9" s="1">
        <v>1</v>
      </c>
      <c r="N9" s="15">
        <f>SUM(J9:M9)/4</f>
        <v>1.25</v>
      </c>
      <c r="O9" s="16">
        <f>I9*N9</f>
        <v>2.5</v>
      </c>
      <c r="P9" s="17" t="str">
        <f t="shared" si="0"/>
        <v>basso</v>
      </c>
      <c r="Q9" s="6" t="str">
        <f t="shared" si="4"/>
        <v>0</v>
      </c>
      <c r="R9" s="18" t="str">
        <f t="shared" si="5"/>
        <v>0</v>
      </c>
      <c r="S9" s="66"/>
    </row>
    <row r="10" spans="1:19" ht="51" customHeight="1" x14ac:dyDescent="0.25">
      <c r="A10" s="2" t="s">
        <v>243</v>
      </c>
      <c r="B10" s="2" t="s">
        <v>204</v>
      </c>
      <c r="C10" s="1">
        <v>5</v>
      </c>
      <c r="D10" s="1">
        <v>2</v>
      </c>
      <c r="E10" s="1">
        <v>1</v>
      </c>
      <c r="F10" s="1">
        <v>3</v>
      </c>
      <c r="G10" s="1">
        <v>1</v>
      </c>
      <c r="H10" s="1">
        <v>5</v>
      </c>
      <c r="I10" s="15">
        <f t="shared" si="1"/>
        <v>2.8333333333333335</v>
      </c>
      <c r="J10" s="1">
        <v>1</v>
      </c>
      <c r="K10" s="1">
        <v>1</v>
      </c>
      <c r="L10" s="1">
        <v>0</v>
      </c>
      <c r="M10" s="1">
        <v>4</v>
      </c>
      <c r="N10" s="15">
        <f t="shared" si="2"/>
        <v>1.5</v>
      </c>
      <c r="O10" s="16">
        <f t="shared" si="3"/>
        <v>4.25</v>
      </c>
      <c r="P10" s="17" t="str">
        <f t="shared" si="0"/>
        <v>0</v>
      </c>
      <c r="Q10" s="6" t="str">
        <f t="shared" si="4"/>
        <v>medio</v>
      </c>
      <c r="R10" s="18" t="str">
        <f t="shared" si="5"/>
        <v>0</v>
      </c>
      <c r="S10" s="66" t="s">
        <v>288</v>
      </c>
    </row>
    <row r="11" spans="1:19" ht="51" customHeight="1" x14ac:dyDescent="0.25">
      <c r="A11" s="2" t="s">
        <v>243</v>
      </c>
      <c r="B11" s="179" t="s">
        <v>334</v>
      </c>
      <c r="C11" s="1">
        <v>5</v>
      </c>
      <c r="D11" s="1">
        <v>5</v>
      </c>
      <c r="E11" s="1">
        <v>1</v>
      </c>
      <c r="F11" s="1">
        <v>5</v>
      </c>
      <c r="G11" s="1">
        <v>1</v>
      </c>
      <c r="H11" s="1">
        <v>5</v>
      </c>
      <c r="I11" s="15">
        <f t="shared" si="1"/>
        <v>3.6666666666666665</v>
      </c>
      <c r="J11" s="1">
        <v>3</v>
      </c>
      <c r="K11" s="1">
        <v>1</v>
      </c>
      <c r="L11" s="1">
        <v>2</v>
      </c>
      <c r="M11" s="1">
        <v>5</v>
      </c>
      <c r="N11" s="15">
        <f t="shared" si="2"/>
        <v>2.75</v>
      </c>
      <c r="O11" s="16">
        <f t="shared" si="3"/>
        <v>10.083333333333332</v>
      </c>
      <c r="P11" s="17" t="str">
        <f t="shared" si="0"/>
        <v>0</v>
      </c>
      <c r="Q11" s="6" t="str">
        <f t="shared" si="4"/>
        <v>0</v>
      </c>
      <c r="R11" s="18" t="str">
        <f t="shared" si="5"/>
        <v>ALTO</v>
      </c>
      <c r="S11" s="66" t="s">
        <v>288</v>
      </c>
    </row>
    <row r="12" spans="1:19" ht="51" customHeight="1" x14ac:dyDescent="0.25">
      <c r="A12" s="2" t="s">
        <v>243</v>
      </c>
      <c r="B12" s="23" t="s">
        <v>206</v>
      </c>
      <c r="C12" s="1">
        <v>2</v>
      </c>
      <c r="D12" s="1">
        <v>5</v>
      </c>
      <c r="E12" s="1">
        <v>1</v>
      </c>
      <c r="F12" s="1">
        <v>3</v>
      </c>
      <c r="G12" s="1">
        <v>1</v>
      </c>
      <c r="H12" s="1">
        <v>4</v>
      </c>
      <c r="I12" s="15">
        <f t="shared" si="1"/>
        <v>2.6666666666666665</v>
      </c>
      <c r="J12" s="1">
        <v>3</v>
      </c>
      <c r="K12" s="1">
        <v>1</v>
      </c>
      <c r="L12" s="1">
        <v>0</v>
      </c>
      <c r="M12" s="1">
        <v>2</v>
      </c>
      <c r="N12" s="15">
        <f>SUM(J12:M12)/4</f>
        <v>1.5</v>
      </c>
      <c r="O12" s="16">
        <f>I12*N12</f>
        <v>4</v>
      </c>
      <c r="P12" s="17" t="str">
        <f t="shared" si="0"/>
        <v>0</v>
      </c>
      <c r="Q12" s="6" t="str">
        <f t="shared" si="4"/>
        <v>medio</v>
      </c>
      <c r="R12" s="18" t="str">
        <f t="shared" si="5"/>
        <v>0</v>
      </c>
      <c r="S12" s="66" t="s">
        <v>288</v>
      </c>
    </row>
    <row r="13" spans="1:19" ht="51" customHeight="1" x14ac:dyDescent="0.25">
      <c r="A13" s="2" t="s">
        <v>243</v>
      </c>
      <c r="B13" s="23" t="s">
        <v>233</v>
      </c>
      <c r="C13" s="1">
        <v>1</v>
      </c>
      <c r="D13" s="1">
        <v>2</v>
      </c>
      <c r="E13" s="1">
        <v>1</v>
      </c>
      <c r="F13" s="1">
        <v>1</v>
      </c>
      <c r="G13" s="1">
        <v>1</v>
      </c>
      <c r="H13" s="1">
        <v>4</v>
      </c>
      <c r="I13" s="15">
        <f t="shared" si="1"/>
        <v>1.6666666666666667</v>
      </c>
      <c r="J13" s="1">
        <v>1</v>
      </c>
      <c r="K13" s="1">
        <v>1</v>
      </c>
      <c r="L13" s="1">
        <v>0</v>
      </c>
      <c r="M13" s="1">
        <v>1</v>
      </c>
      <c r="N13" s="15">
        <f>SUM(J13:M13)/4</f>
        <v>0.75</v>
      </c>
      <c r="O13" s="16">
        <f>I13*N13</f>
        <v>1.25</v>
      </c>
      <c r="P13" s="17" t="str">
        <f t="shared" si="0"/>
        <v>basso</v>
      </c>
      <c r="Q13" s="6" t="str">
        <f t="shared" si="4"/>
        <v>0</v>
      </c>
      <c r="R13" s="18" t="str">
        <f t="shared" si="5"/>
        <v>0</v>
      </c>
      <c r="S13" s="66"/>
    </row>
    <row r="14" spans="1:19" ht="51" customHeight="1" x14ac:dyDescent="0.25">
      <c r="A14" s="2" t="s">
        <v>243</v>
      </c>
      <c r="B14" s="23" t="s">
        <v>207</v>
      </c>
      <c r="C14" s="1">
        <v>1</v>
      </c>
      <c r="D14" s="1">
        <v>2</v>
      </c>
      <c r="E14" s="1">
        <v>1</v>
      </c>
      <c r="F14" s="1">
        <v>1</v>
      </c>
      <c r="G14" s="1">
        <v>1</v>
      </c>
      <c r="H14" s="1">
        <v>4</v>
      </c>
      <c r="I14" s="15">
        <f t="shared" si="1"/>
        <v>1.6666666666666667</v>
      </c>
      <c r="J14" s="1">
        <v>1</v>
      </c>
      <c r="K14" s="1">
        <v>1</v>
      </c>
      <c r="L14" s="1">
        <v>0</v>
      </c>
      <c r="M14" s="1">
        <v>1</v>
      </c>
      <c r="N14" s="15">
        <f>SUM(J14:M14)/4</f>
        <v>0.75</v>
      </c>
      <c r="O14" s="16">
        <f>I14*N14</f>
        <v>1.25</v>
      </c>
      <c r="P14" s="17" t="str">
        <f t="shared" si="0"/>
        <v>basso</v>
      </c>
      <c r="Q14" s="6" t="str">
        <f t="shared" si="4"/>
        <v>0</v>
      </c>
      <c r="R14" s="18" t="str">
        <f t="shared" si="5"/>
        <v>0</v>
      </c>
      <c r="S14" s="66"/>
    </row>
  </sheetData>
  <mergeCells count="3">
    <mergeCell ref="O2:R2"/>
    <mergeCell ref="O3:R3"/>
    <mergeCell ref="A2:B2"/>
  </mergeCells>
  <pageMargins left="0" right="0" top="0" bottom="0" header="0" footer="0"/>
  <pageSetup paperSize="9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8"/>
  <sheetViews>
    <sheetView workbookViewId="0">
      <selection activeCell="Q5" sqref="Q5"/>
    </sheetView>
  </sheetViews>
  <sheetFormatPr defaultRowHeight="15" x14ac:dyDescent="0.25"/>
  <cols>
    <col min="1" max="1" width="10.28515625" style="10" bestFit="1" customWidth="1"/>
    <col min="2" max="2" width="26.5703125" customWidth="1"/>
    <col min="3" max="8" width="6.140625" customWidth="1"/>
    <col min="9" max="9" width="7.42578125" customWidth="1"/>
    <col min="10" max="13" width="6.5703125" customWidth="1"/>
    <col min="14" max="14" width="7.42578125" customWidth="1"/>
    <col min="15" max="15" width="6.85546875" customWidth="1"/>
    <col min="16" max="16" width="5.7109375" customWidth="1"/>
    <col min="17" max="17" width="5.5703125" customWidth="1"/>
    <col min="18" max="18" width="5.85546875" customWidth="1"/>
    <col min="19" max="19" width="16.140625" customWidth="1"/>
  </cols>
  <sheetData>
    <row r="2" spans="1:19" x14ac:dyDescent="0.25">
      <c r="A2" s="197" t="s">
        <v>323</v>
      </c>
      <c r="B2" s="197"/>
      <c r="C2" s="59" t="s">
        <v>9</v>
      </c>
      <c r="D2" s="59"/>
      <c r="E2" s="59"/>
      <c r="F2" s="59"/>
      <c r="G2" s="59"/>
      <c r="H2" s="59"/>
      <c r="I2" s="59"/>
      <c r="J2" s="60" t="s">
        <v>5</v>
      </c>
      <c r="K2" s="60"/>
      <c r="L2" s="60"/>
      <c r="M2" s="60"/>
      <c r="N2" s="60"/>
      <c r="O2" s="188"/>
      <c r="P2" s="188"/>
      <c r="Q2" s="188"/>
      <c r="R2" s="188"/>
      <c r="S2" s="61"/>
    </row>
    <row r="3" spans="1:19" ht="57" x14ac:dyDescent="0.25">
      <c r="A3" s="177" t="s">
        <v>332</v>
      </c>
      <c r="B3" s="62" t="s">
        <v>240</v>
      </c>
      <c r="C3" s="90" t="s">
        <v>0</v>
      </c>
      <c r="D3" s="90" t="s">
        <v>1</v>
      </c>
      <c r="E3" s="90" t="s">
        <v>2</v>
      </c>
      <c r="F3" s="90" t="s">
        <v>3</v>
      </c>
      <c r="G3" s="90" t="s">
        <v>4</v>
      </c>
      <c r="H3" s="90" t="s">
        <v>23</v>
      </c>
      <c r="I3" s="64" t="s">
        <v>10</v>
      </c>
      <c r="J3" s="91" t="s">
        <v>6</v>
      </c>
      <c r="K3" s="91" t="s">
        <v>7</v>
      </c>
      <c r="L3" s="91" t="s">
        <v>8</v>
      </c>
      <c r="M3" s="91" t="s">
        <v>14</v>
      </c>
      <c r="N3" s="64" t="s">
        <v>11</v>
      </c>
      <c r="O3" s="184" t="s">
        <v>18</v>
      </c>
      <c r="P3" s="184"/>
      <c r="Q3" s="184"/>
      <c r="R3" s="184"/>
      <c r="S3" s="66" t="s">
        <v>287</v>
      </c>
    </row>
    <row r="4" spans="1:19" x14ac:dyDescent="0.25">
      <c r="A4" s="67" t="s">
        <v>324</v>
      </c>
      <c r="B4" s="99" t="s">
        <v>43</v>
      </c>
      <c r="C4" s="61">
        <v>1</v>
      </c>
      <c r="D4" s="61">
        <v>2</v>
      </c>
      <c r="E4" s="61">
        <v>1</v>
      </c>
      <c r="F4" s="61">
        <v>5</v>
      </c>
      <c r="G4" s="61">
        <v>1</v>
      </c>
      <c r="H4" s="61">
        <v>2</v>
      </c>
      <c r="I4" s="68">
        <f>SUM(C4:H4)/6</f>
        <v>2</v>
      </c>
      <c r="J4" s="61">
        <v>3</v>
      </c>
      <c r="K4" s="61">
        <v>1</v>
      </c>
      <c r="L4" s="61">
        <v>2</v>
      </c>
      <c r="M4" s="79">
        <v>4</v>
      </c>
      <c r="N4" s="68">
        <f>SUM(J4:M4)/4</f>
        <v>2.5</v>
      </c>
      <c r="O4" s="69">
        <f>I4*N4</f>
        <v>5</v>
      </c>
      <c r="P4" s="101" t="str">
        <f t="shared" ref="P4:P8" si="0">IF(O4&lt;3, "basso","0")</f>
        <v>0</v>
      </c>
      <c r="Q4" s="102" t="s">
        <v>335</v>
      </c>
      <c r="R4" s="103"/>
      <c r="S4" s="66" t="s">
        <v>285</v>
      </c>
    </row>
    <row r="5" spans="1:19" x14ac:dyDescent="0.25">
      <c r="A5" s="67" t="s">
        <v>324</v>
      </c>
      <c r="B5" s="99" t="s">
        <v>44</v>
      </c>
      <c r="C5" s="61">
        <v>1</v>
      </c>
      <c r="D5" s="61">
        <v>5</v>
      </c>
      <c r="E5" s="61">
        <v>1</v>
      </c>
      <c r="F5" s="61">
        <v>5</v>
      </c>
      <c r="G5" s="61">
        <v>1</v>
      </c>
      <c r="H5" s="61">
        <v>2</v>
      </c>
      <c r="I5" s="68">
        <f t="shared" ref="I5:I8" si="1">SUM(C5:H5)/6</f>
        <v>2.5</v>
      </c>
      <c r="J5" s="61">
        <v>3</v>
      </c>
      <c r="K5" s="61">
        <v>1</v>
      </c>
      <c r="L5" s="61">
        <v>0</v>
      </c>
      <c r="M5" s="79">
        <v>4</v>
      </c>
      <c r="N5" s="68">
        <f t="shared" ref="N5:N7" si="2">SUM(J5:M5)/4</f>
        <v>2</v>
      </c>
      <c r="O5" s="69">
        <v>8</v>
      </c>
      <c r="P5" s="101" t="str">
        <f t="shared" si="0"/>
        <v>0</v>
      </c>
      <c r="Q5" s="102" t="s">
        <v>335</v>
      </c>
      <c r="R5" s="103"/>
      <c r="S5" s="66" t="s">
        <v>285</v>
      </c>
    </row>
    <row r="6" spans="1:19" x14ac:dyDescent="0.25">
      <c r="A6" s="67" t="s">
        <v>324</v>
      </c>
      <c r="B6" s="99" t="s">
        <v>45</v>
      </c>
      <c r="C6" s="61">
        <v>1</v>
      </c>
      <c r="D6" s="61">
        <v>5</v>
      </c>
      <c r="E6" s="61">
        <v>1</v>
      </c>
      <c r="F6" s="61">
        <v>3</v>
      </c>
      <c r="G6" s="61">
        <v>1</v>
      </c>
      <c r="H6" s="79">
        <v>1</v>
      </c>
      <c r="I6" s="68">
        <f t="shared" si="1"/>
        <v>2</v>
      </c>
      <c r="J6" s="61">
        <v>1</v>
      </c>
      <c r="K6" s="61">
        <v>1</v>
      </c>
      <c r="L6" s="61">
        <v>0</v>
      </c>
      <c r="M6" s="79">
        <v>2</v>
      </c>
      <c r="N6" s="68">
        <f t="shared" si="2"/>
        <v>1</v>
      </c>
      <c r="O6" s="69">
        <f t="shared" ref="O6:O8" si="3">I6*N6</f>
        <v>2</v>
      </c>
      <c r="P6" s="101" t="str">
        <f t="shared" si="0"/>
        <v>basso</v>
      </c>
      <c r="Q6" s="102" t="str">
        <f t="shared" ref="Q6:Q8" si="4">IF(AND(O6&gt;3, O6&lt;6),"medio", "0")</f>
        <v>0</v>
      </c>
      <c r="R6" s="103" t="str">
        <f t="shared" ref="R6:R8" si="5">IF(O6&gt;6, "ALTO","0")</f>
        <v>0</v>
      </c>
      <c r="S6" s="66"/>
    </row>
    <row r="7" spans="1:19" x14ac:dyDescent="0.25">
      <c r="A7" s="67" t="s">
        <v>324</v>
      </c>
      <c r="B7" s="99" t="s">
        <v>47</v>
      </c>
      <c r="C7" s="61">
        <v>2</v>
      </c>
      <c r="D7" s="61">
        <v>5</v>
      </c>
      <c r="E7" s="61">
        <v>3</v>
      </c>
      <c r="F7" s="61">
        <v>5</v>
      </c>
      <c r="G7" s="61">
        <v>1</v>
      </c>
      <c r="H7" s="61">
        <v>2</v>
      </c>
      <c r="I7" s="68">
        <f t="shared" si="1"/>
        <v>3</v>
      </c>
      <c r="J7" s="61">
        <v>5</v>
      </c>
      <c r="K7" s="61">
        <v>1</v>
      </c>
      <c r="L7" s="61">
        <v>0</v>
      </c>
      <c r="M7" s="79">
        <v>5</v>
      </c>
      <c r="N7" s="68">
        <f t="shared" si="2"/>
        <v>2.75</v>
      </c>
      <c r="O7" s="69">
        <f t="shared" si="3"/>
        <v>8.25</v>
      </c>
      <c r="P7" s="101" t="str">
        <f t="shared" si="0"/>
        <v>0</v>
      </c>
      <c r="Q7" s="102" t="str">
        <f t="shared" si="4"/>
        <v>0</v>
      </c>
      <c r="R7" s="103" t="str">
        <f t="shared" si="5"/>
        <v>ALTO</v>
      </c>
      <c r="S7" s="66" t="s">
        <v>285</v>
      </c>
    </row>
    <row r="8" spans="1:19" x14ac:dyDescent="0.25">
      <c r="A8" s="67" t="s">
        <v>324</v>
      </c>
      <c r="B8" s="99" t="s">
        <v>46</v>
      </c>
      <c r="C8" s="61">
        <v>4</v>
      </c>
      <c r="D8" s="61">
        <v>5</v>
      </c>
      <c r="E8" s="61">
        <v>1</v>
      </c>
      <c r="F8" s="61">
        <v>5</v>
      </c>
      <c r="G8" s="61">
        <v>1</v>
      </c>
      <c r="H8" s="61">
        <v>4</v>
      </c>
      <c r="I8" s="68">
        <f t="shared" si="1"/>
        <v>3.3333333333333335</v>
      </c>
      <c r="J8" s="61">
        <v>3</v>
      </c>
      <c r="K8" s="61">
        <v>1</v>
      </c>
      <c r="L8" s="61">
        <v>2</v>
      </c>
      <c r="M8" s="79">
        <v>4</v>
      </c>
      <c r="N8" s="68">
        <f>SUM(J8:M8)/4</f>
        <v>2.5</v>
      </c>
      <c r="O8" s="69">
        <f t="shared" si="3"/>
        <v>8.3333333333333339</v>
      </c>
      <c r="P8" s="101" t="str">
        <f t="shared" si="0"/>
        <v>0</v>
      </c>
      <c r="Q8" s="102" t="str">
        <f t="shared" si="4"/>
        <v>0</v>
      </c>
      <c r="R8" s="103" t="str">
        <f t="shared" si="5"/>
        <v>ALTO</v>
      </c>
      <c r="S8" s="66" t="s">
        <v>285</v>
      </c>
    </row>
  </sheetData>
  <mergeCells count="3">
    <mergeCell ref="O3:R3"/>
    <mergeCell ref="A2:B2"/>
    <mergeCell ref="O2:R2"/>
  </mergeCells>
  <pageMargins left="0" right="0" top="0" bottom="0" header="0" footer="0"/>
  <pageSetup paperSize="9" scale="9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6"/>
  <sheetViews>
    <sheetView workbookViewId="0">
      <selection activeCell="A4" sqref="A4:A16"/>
    </sheetView>
  </sheetViews>
  <sheetFormatPr defaultRowHeight="15" x14ac:dyDescent="0.25"/>
  <cols>
    <col min="1" max="1" width="10.28515625" style="10" bestFit="1" customWidth="1"/>
    <col min="2" max="2" width="31.42578125" customWidth="1"/>
    <col min="3" max="8" width="6.28515625" customWidth="1"/>
    <col min="9" max="9" width="7.42578125" customWidth="1"/>
    <col min="10" max="13" width="5.42578125" customWidth="1"/>
    <col min="14" max="14" width="7.42578125" customWidth="1"/>
    <col min="15" max="15" width="6.85546875" customWidth="1"/>
    <col min="16" max="16" width="5.7109375" customWidth="1"/>
    <col min="17" max="17" width="5.5703125" customWidth="1"/>
    <col min="18" max="18" width="5.85546875" customWidth="1"/>
    <col min="19" max="19" width="14.5703125" customWidth="1"/>
  </cols>
  <sheetData>
    <row r="2" spans="1:19" ht="31.5" customHeight="1" x14ac:dyDescent="0.25">
      <c r="A2" s="183" t="s">
        <v>302</v>
      </c>
      <c r="B2" s="183"/>
      <c r="C2" s="59" t="s">
        <v>9</v>
      </c>
      <c r="D2" s="59"/>
      <c r="E2" s="59"/>
      <c r="F2" s="59"/>
      <c r="G2" s="59"/>
      <c r="H2" s="59"/>
      <c r="I2" s="59"/>
      <c r="J2" s="60" t="s">
        <v>5</v>
      </c>
      <c r="K2" s="60"/>
      <c r="L2" s="60"/>
      <c r="M2" s="60"/>
      <c r="N2" s="60"/>
      <c r="O2" s="188"/>
      <c r="P2" s="188"/>
      <c r="Q2" s="188"/>
      <c r="R2" s="188"/>
      <c r="S2" s="61"/>
    </row>
    <row r="3" spans="1:19" ht="60.75" x14ac:dyDescent="0.25">
      <c r="A3" s="177" t="s">
        <v>332</v>
      </c>
      <c r="B3" s="62" t="s">
        <v>240</v>
      </c>
      <c r="C3" s="63" t="s">
        <v>0</v>
      </c>
      <c r="D3" s="63" t="s">
        <v>1</v>
      </c>
      <c r="E3" s="63" t="s">
        <v>2</v>
      </c>
      <c r="F3" s="63" t="s">
        <v>3</v>
      </c>
      <c r="G3" s="63" t="s">
        <v>4</v>
      </c>
      <c r="H3" s="63" t="s">
        <v>23</v>
      </c>
      <c r="I3" s="64" t="s">
        <v>10</v>
      </c>
      <c r="J3" s="65" t="s">
        <v>6</v>
      </c>
      <c r="K3" s="65" t="s">
        <v>7</v>
      </c>
      <c r="L3" s="65" t="s">
        <v>8</v>
      </c>
      <c r="M3" s="65" t="s">
        <v>14</v>
      </c>
      <c r="N3" s="64" t="s">
        <v>11</v>
      </c>
      <c r="O3" s="184" t="s">
        <v>18</v>
      </c>
      <c r="P3" s="184"/>
      <c r="Q3" s="184"/>
      <c r="R3" s="184"/>
      <c r="S3" s="66" t="s">
        <v>287</v>
      </c>
    </row>
    <row r="4" spans="1:19" ht="23.25" x14ac:dyDescent="0.25">
      <c r="A4" s="67" t="s">
        <v>304</v>
      </c>
      <c r="B4" s="100" t="s">
        <v>48</v>
      </c>
      <c r="C4" s="61">
        <v>2</v>
      </c>
      <c r="D4" s="61">
        <v>2</v>
      </c>
      <c r="E4" s="61">
        <v>1</v>
      </c>
      <c r="F4" s="61">
        <v>1</v>
      </c>
      <c r="G4" s="61">
        <v>1</v>
      </c>
      <c r="H4" s="61">
        <v>2</v>
      </c>
      <c r="I4" s="68">
        <f>SUM(C4:H4)/6</f>
        <v>1.5</v>
      </c>
      <c r="J4" s="61">
        <v>1</v>
      </c>
      <c r="K4" s="61">
        <v>1</v>
      </c>
      <c r="L4" s="61">
        <v>0</v>
      </c>
      <c r="M4" s="61">
        <v>3</v>
      </c>
      <c r="N4" s="68">
        <f>SUM(J4:M4)/4</f>
        <v>1.25</v>
      </c>
      <c r="O4" s="69">
        <f>I4*N4</f>
        <v>1.875</v>
      </c>
      <c r="P4" s="101" t="str">
        <f t="shared" ref="P4" si="0">IF(O4&lt;3, "basso","0")</f>
        <v>basso</v>
      </c>
      <c r="Q4" s="102" t="str">
        <f>IF(AND(O4&gt;3, O4&lt;6),"medio", "0")</f>
        <v>0</v>
      </c>
      <c r="R4" s="103" t="str">
        <f t="shared" ref="R4" si="1">IF(O4&gt;6, "ALTO","0")</f>
        <v>0</v>
      </c>
      <c r="S4" s="66"/>
    </row>
    <row r="5" spans="1:19" ht="23.25" x14ac:dyDescent="0.25">
      <c r="A5" s="67" t="s">
        <v>304</v>
      </c>
      <c r="B5" s="100" t="s">
        <v>237</v>
      </c>
      <c r="C5" s="61">
        <v>5</v>
      </c>
      <c r="D5" s="61">
        <v>2</v>
      </c>
      <c r="E5" s="61">
        <v>1</v>
      </c>
      <c r="F5" s="61">
        <v>1</v>
      </c>
      <c r="G5" s="61">
        <v>1</v>
      </c>
      <c r="H5" s="61">
        <v>5</v>
      </c>
      <c r="I5" s="68">
        <f t="shared" ref="I5:I6" si="2">SUM(C5:H5)/6</f>
        <v>2.5</v>
      </c>
      <c r="J5" s="61">
        <v>3</v>
      </c>
      <c r="K5" s="61">
        <v>1</v>
      </c>
      <c r="L5" s="61">
        <v>1</v>
      </c>
      <c r="M5" s="61">
        <v>5</v>
      </c>
      <c r="N5" s="68">
        <f t="shared" ref="N5:N6" si="3">SUM(J5:M5)/4</f>
        <v>2.5</v>
      </c>
      <c r="O5" s="69">
        <f t="shared" ref="O5:O6" si="4">I5*N5</f>
        <v>6.25</v>
      </c>
      <c r="P5" s="101" t="str">
        <f t="shared" ref="P5:P6" si="5">IF(O5&lt;3, "basso","0")</f>
        <v>0</v>
      </c>
      <c r="Q5" s="102" t="str">
        <f t="shared" ref="Q5:Q6" si="6">IF(AND(O5&gt;3, O5&lt;6),"medio", "0")</f>
        <v>0</v>
      </c>
      <c r="R5" s="103" t="str">
        <f t="shared" ref="R5:R6" si="7">IF(O5&gt;6, "ALTO","0")</f>
        <v>ALTO</v>
      </c>
      <c r="S5" s="66" t="s">
        <v>293</v>
      </c>
    </row>
    <row r="6" spans="1:19" x14ac:dyDescent="0.25">
      <c r="A6" s="67" t="s">
        <v>304</v>
      </c>
      <c r="B6" s="100" t="s">
        <v>238</v>
      </c>
      <c r="C6" s="61">
        <v>4</v>
      </c>
      <c r="D6" s="61">
        <v>5</v>
      </c>
      <c r="E6" s="61">
        <v>1</v>
      </c>
      <c r="F6" s="61">
        <v>3</v>
      </c>
      <c r="G6" s="61">
        <v>1</v>
      </c>
      <c r="H6" s="61">
        <v>4</v>
      </c>
      <c r="I6" s="68">
        <f t="shared" si="2"/>
        <v>3</v>
      </c>
      <c r="J6" s="61">
        <v>4</v>
      </c>
      <c r="K6" s="61">
        <v>1</v>
      </c>
      <c r="L6" s="61">
        <v>0</v>
      </c>
      <c r="M6" s="61">
        <v>5</v>
      </c>
      <c r="N6" s="68">
        <f t="shared" si="3"/>
        <v>2.5</v>
      </c>
      <c r="O6" s="69">
        <f t="shared" si="4"/>
        <v>7.5</v>
      </c>
      <c r="P6" s="101" t="str">
        <f t="shared" si="5"/>
        <v>0</v>
      </c>
      <c r="Q6" s="102" t="str">
        <f t="shared" si="6"/>
        <v>0</v>
      </c>
      <c r="R6" s="103" t="str">
        <f t="shared" si="7"/>
        <v>ALTO</v>
      </c>
      <c r="S6" s="66" t="s">
        <v>293</v>
      </c>
    </row>
    <row r="7" spans="1:19" ht="34.5" x14ac:dyDescent="0.25">
      <c r="A7" s="67" t="s">
        <v>304</v>
      </c>
      <c r="B7" s="100" t="s">
        <v>305</v>
      </c>
      <c r="C7" s="89">
        <v>4</v>
      </c>
      <c r="D7" s="89">
        <v>2</v>
      </c>
      <c r="E7" s="89">
        <v>1</v>
      </c>
      <c r="F7" s="89">
        <v>1</v>
      </c>
      <c r="G7" s="89">
        <v>1</v>
      </c>
      <c r="H7" s="89">
        <v>2</v>
      </c>
      <c r="I7" s="68">
        <f>SUM(C7:H7)/6</f>
        <v>1.8333333333333333</v>
      </c>
      <c r="J7" s="89">
        <v>5</v>
      </c>
      <c r="K7" s="89">
        <v>1</v>
      </c>
      <c r="L7" s="89">
        <v>0</v>
      </c>
      <c r="M7" s="89">
        <v>5</v>
      </c>
      <c r="N7" s="68">
        <f>SUM(J7:M7)/4</f>
        <v>2.75</v>
      </c>
      <c r="O7" s="69">
        <f>I7*N7</f>
        <v>5.0416666666666661</v>
      </c>
      <c r="P7" s="101" t="str">
        <f>IF(O7&lt;3, "basso","0")</f>
        <v>0</v>
      </c>
      <c r="Q7" s="102" t="str">
        <f>IF(AND(O7&gt;3, O7&lt;6),"medio", "0")</f>
        <v>medio</v>
      </c>
      <c r="R7" s="103" t="str">
        <f>IF(O7&gt;6, "ALTO","0")</f>
        <v>0</v>
      </c>
      <c r="S7" s="66" t="s">
        <v>215</v>
      </c>
    </row>
    <row r="8" spans="1:19" x14ac:dyDescent="0.25">
      <c r="A8" s="67" t="s">
        <v>304</v>
      </c>
      <c r="B8" s="100" t="s">
        <v>303</v>
      </c>
      <c r="C8" s="128">
        <v>2</v>
      </c>
      <c r="D8" s="128">
        <v>2</v>
      </c>
      <c r="E8" s="128">
        <v>1</v>
      </c>
      <c r="F8" s="128">
        <v>1</v>
      </c>
      <c r="G8" s="128">
        <v>1</v>
      </c>
      <c r="H8" s="128">
        <v>3</v>
      </c>
      <c r="I8" s="68">
        <f>SUM(C8:H8)/6</f>
        <v>1.6666666666666667</v>
      </c>
      <c r="J8" s="128">
        <v>5</v>
      </c>
      <c r="K8" s="128">
        <v>1</v>
      </c>
      <c r="L8" s="128">
        <v>1</v>
      </c>
      <c r="M8" s="128">
        <v>3</v>
      </c>
      <c r="N8" s="68">
        <f>SUM(J8:M8)/4</f>
        <v>2.5</v>
      </c>
      <c r="O8" s="69">
        <f>I8*N8</f>
        <v>4.166666666666667</v>
      </c>
      <c r="P8" s="101" t="str">
        <f>IF(O8&lt;3, "basso","0")</f>
        <v>0</v>
      </c>
      <c r="Q8" s="102" t="str">
        <f>IF(AND(O8&gt;3, O8&lt;6),"medio", "0")</f>
        <v>medio</v>
      </c>
      <c r="R8" s="103" t="str">
        <f>IF(O8&gt;6, "ALTO","0")</f>
        <v>0</v>
      </c>
      <c r="S8" s="66" t="s">
        <v>293</v>
      </c>
    </row>
    <row r="9" spans="1:19" x14ac:dyDescent="0.25">
      <c r="A9" s="67" t="s">
        <v>304</v>
      </c>
      <c r="B9" s="168" t="s">
        <v>49</v>
      </c>
      <c r="C9" s="169">
        <v>2</v>
      </c>
      <c r="D9" s="169">
        <v>2</v>
      </c>
      <c r="E9" s="169">
        <v>1</v>
      </c>
      <c r="F9" s="169">
        <v>1</v>
      </c>
      <c r="G9" s="169">
        <v>1</v>
      </c>
      <c r="H9" s="169">
        <v>2</v>
      </c>
      <c r="I9" s="170">
        <f t="shared" ref="I9:I16" si="8">SUM(C9:H9)/6</f>
        <v>1.5</v>
      </c>
      <c r="J9" s="169">
        <v>2</v>
      </c>
      <c r="K9" s="169">
        <v>1</v>
      </c>
      <c r="L9" s="169">
        <v>0</v>
      </c>
      <c r="M9" s="169">
        <v>4</v>
      </c>
      <c r="N9" s="170">
        <f t="shared" ref="N9:N16" si="9">SUM(J9:M9)/4</f>
        <v>1.75</v>
      </c>
      <c r="O9" s="171">
        <f t="shared" ref="O9:O16" si="10">I9*N9</f>
        <v>2.625</v>
      </c>
      <c r="P9" s="172" t="str">
        <f t="shared" ref="P9:P16" si="11">IF(O9&lt;3, "basso","0")</f>
        <v>basso</v>
      </c>
      <c r="Q9" s="173" t="str">
        <f t="shared" ref="Q9:Q16" si="12">IF(AND(O9&gt;3, O9&lt;6),"medio", "0")</f>
        <v>0</v>
      </c>
      <c r="R9" s="174" t="str">
        <f t="shared" ref="R9:R14" si="13">IF(O9&gt;6, "ALTO","0")</f>
        <v>0</v>
      </c>
      <c r="S9" s="175"/>
    </row>
    <row r="10" spans="1:19" x14ac:dyDescent="0.25">
      <c r="A10" s="67" t="s">
        <v>304</v>
      </c>
      <c r="B10" s="168" t="s">
        <v>50</v>
      </c>
      <c r="C10" s="169">
        <v>2</v>
      </c>
      <c r="D10" s="169">
        <v>2</v>
      </c>
      <c r="E10" s="169">
        <v>1</v>
      </c>
      <c r="F10" s="169">
        <v>1</v>
      </c>
      <c r="G10" s="169">
        <v>1</v>
      </c>
      <c r="H10" s="169">
        <v>2</v>
      </c>
      <c r="I10" s="170">
        <f t="shared" si="8"/>
        <v>1.5</v>
      </c>
      <c r="J10" s="169">
        <v>2</v>
      </c>
      <c r="K10" s="169">
        <v>1</v>
      </c>
      <c r="L10" s="169">
        <v>0</v>
      </c>
      <c r="M10" s="169">
        <v>3</v>
      </c>
      <c r="N10" s="170">
        <f t="shared" si="9"/>
        <v>1.5</v>
      </c>
      <c r="O10" s="171">
        <f t="shared" si="10"/>
        <v>2.25</v>
      </c>
      <c r="P10" s="172" t="str">
        <f t="shared" si="11"/>
        <v>basso</v>
      </c>
      <c r="Q10" s="173" t="str">
        <f t="shared" si="12"/>
        <v>0</v>
      </c>
      <c r="R10" s="174" t="str">
        <f t="shared" si="13"/>
        <v>0</v>
      </c>
      <c r="S10" s="175"/>
    </row>
    <row r="11" spans="1:19" x14ac:dyDescent="0.25">
      <c r="A11" s="67" t="s">
        <v>304</v>
      </c>
      <c r="B11" s="168" t="s">
        <v>51</v>
      </c>
      <c r="C11" s="169">
        <v>1</v>
      </c>
      <c r="D11" s="169">
        <v>2</v>
      </c>
      <c r="E11" s="169">
        <v>3</v>
      </c>
      <c r="F11" s="169">
        <v>3</v>
      </c>
      <c r="G11" s="169">
        <v>1</v>
      </c>
      <c r="H11" s="169">
        <v>4</v>
      </c>
      <c r="I11" s="170">
        <f t="shared" si="8"/>
        <v>2.3333333333333335</v>
      </c>
      <c r="J11" s="169">
        <v>1</v>
      </c>
      <c r="K11" s="169">
        <v>1</v>
      </c>
      <c r="L11" s="169">
        <v>0</v>
      </c>
      <c r="M11" s="169">
        <v>1</v>
      </c>
      <c r="N11" s="170">
        <f t="shared" si="9"/>
        <v>0.75</v>
      </c>
      <c r="O11" s="171">
        <f t="shared" si="10"/>
        <v>1.75</v>
      </c>
      <c r="P11" s="172" t="str">
        <f t="shared" si="11"/>
        <v>basso</v>
      </c>
      <c r="Q11" s="173" t="str">
        <f t="shared" si="12"/>
        <v>0</v>
      </c>
      <c r="R11" s="174" t="str">
        <f t="shared" si="13"/>
        <v>0</v>
      </c>
      <c r="S11" s="175"/>
    </row>
    <row r="12" spans="1:19" x14ac:dyDescent="0.25">
      <c r="A12" s="67" t="s">
        <v>304</v>
      </c>
      <c r="B12" s="168" t="s">
        <v>52</v>
      </c>
      <c r="C12" s="169">
        <v>1</v>
      </c>
      <c r="D12" s="169">
        <v>2</v>
      </c>
      <c r="E12" s="169">
        <v>1</v>
      </c>
      <c r="F12" s="169">
        <v>1</v>
      </c>
      <c r="G12" s="169">
        <v>1</v>
      </c>
      <c r="H12" s="169">
        <v>2</v>
      </c>
      <c r="I12" s="170">
        <f t="shared" si="8"/>
        <v>1.3333333333333333</v>
      </c>
      <c r="J12" s="169">
        <v>1</v>
      </c>
      <c r="K12" s="169">
        <v>1</v>
      </c>
      <c r="L12" s="169">
        <v>0</v>
      </c>
      <c r="M12" s="169">
        <v>1</v>
      </c>
      <c r="N12" s="170">
        <f>SUM(J12:M12)/4</f>
        <v>0.75</v>
      </c>
      <c r="O12" s="171">
        <f t="shared" si="10"/>
        <v>1</v>
      </c>
      <c r="P12" s="172" t="str">
        <f t="shared" si="11"/>
        <v>basso</v>
      </c>
      <c r="Q12" s="173" t="str">
        <f t="shared" si="12"/>
        <v>0</v>
      </c>
      <c r="R12" s="174" t="str">
        <f t="shared" si="13"/>
        <v>0</v>
      </c>
      <c r="S12" s="175"/>
    </row>
    <row r="13" spans="1:19" x14ac:dyDescent="0.25">
      <c r="A13" s="67" t="s">
        <v>304</v>
      </c>
      <c r="B13" s="168" t="s">
        <v>53</v>
      </c>
      <c r="C13" s="169">
        <v>1</v>
      </c>
      <c r="D13" s="169">
        <v>2</v>
      </c>
      <c r="E13" s="169">
        <v>1</v>
      </c>
      <c r="F13" s="169">
        <v>1</v>
      </c>
      <c r="G13" s="169">
        <v>1</v>
      </c>
      <c r="H13" s="169">
        <v>2</v>
      </c>
      <c r="I13" s="170">
        <f t="shared" si="8"/>
        <v>1.3333333333333333</v>
      </c>
      <c r="J13" s="169">
        <v>1</v>
      </c>
      <c r="K13" s="169">
        <v>1</v>
      </c>
      <c r="L13" s="169">
        <v>0</v>
      </c>
      <c r="M13" s="169">
        <v>1</v>
      </c>
      <c r="N13" s="170">
        <f>SUM(J13:M13)/4</f>
        <v>0.75</v>
      </c>
      <c r="O13" s="171">
        <f>I13*N13</f>
        <v>1</v>
      </c>
      <c r="P13" s="172" t="str">
        <f t="shared" si="11"/>
        <v>basso</v>
      </c>
      <c r="Q13" s="173" t="str">
        <f t="shared" si="12"/>
        <v>0</v>
      </c>
      <c r="R13" s="174" t="str">
        <f t="shared" si="13"/>
        <v>0</v>
      </c>
      <c r="S13" s="175"/>
    </row>
    <row r="14" spans="1:19" x14ac:dyDescent="0.25">
      <c r="A14" s="67" t="s">
        <v>304</v>
      </c>
      <c r="B14" s="168" t="s">
        <v>239</v>
      </c>
      <c r="C14" s="169">
        <v>5</v>
      </c>
      <c r="D14" s="169">
        <v>5</v>
      </c>
      <c r="E14" s="169">
        <v>1</v>
      </c>
      <c r="F14" s="169">
        <v>5</v>
      </c>
      <c r="G14" s="169">
        <v>5</v>
      </c>
      <c r="H14" s="169">
        <v>5</v>
      </c>
      <c r="I14" s="170">
        <f t="shared" si="8"/>
        <v>4.333333333333333</v>
      </c>
      <c r="J14" s="169">
        <v>3</v>
      </c>
      <c r="K14" s="169">
        <v>1</v>
      </c>
      <c r="L14" s="169">
        <v>2</v>
      </c>
      <c r="M14" s="169">
        <v>5</v>
      </c>
      <c r="N14" s="170">
        <f t="shared" si="9"/>
        <v>2.75</v>
      </c>
      <c r="O14" s="171">
        <f t="shared" si="10"/>
        <v>11.916666666666666</v>
      </c>
      <c r="P14" s="172" t="str">
        <f t="shared" si="11"/>
        <v>0</v>
      </c>
      <c r="Q14" s="173" t="str">
        <f t="shared" si="12"/>
        <v>0</v>
      </c>
      <c r="R14" s="174" t="str">
        <f t="shared" si="13"/>
        <v>ALTO</v>
      </c>
      <c r="S14" s="175" t="s">
        <v>293</v>
      </c>
    </row>
    <row r="15" spans="1:19" x14ac:dyDescent="0.25">
      <c r="A15" s="67" t="s">
        <v>304</v>
      </c>
      <c r="B15" s="168" t="s">
        <v>280</v>
      </c>
      <c r="C15" s="169">
        <v>5</v>
      </c>
      <c r="D15" s="169">
        <v>5</v>
      </c>
      <c r="E15" s="169">
        <v>1</v>
      </c>
      <c r="F15" s="169">
        <v>3</v>
      </c>
      <c r="G15" s="169">
        <v>5</v>
      </c>
      <c r="H15" s="169">
        <v>5</v>
      </c>
      <c r="I15" s="170">
        <f t="shared" si="8"/>
        <v>4</v>
      </c>
      <c r="J15" s="169">
        <v>2</v>
      </c>
      <c r="K15" s="169">
        <v>1</v>
      </c>
      <c r="L15" s="169">
        <v>0</v>
      </c>
      <c r="M15" s="169">
        <v>4</v>
      </c>
      <c r="N15" s="170">
        <f t="shared" si="9"/>
        <v>1.75</v>
      </c>
      <c r="O15" s="171">
        <f t="shared" si="10"/>
        <v>7</v>
      </c>
      <c r="P15" s="172" t="str">
        <f t="shared" si="11"/>
        <v>0</v>
      </c>
      <c r="Q15" s="173" t="str">
        <f t="shared" si="12"/>
        <v>0</v>
      </c>
      <c r="R15" s="174" t="str">
        <f>IF(O15&gt;6, "ALTO","0")</f>
        <v>ALTO</v>
      </c>
      <c r="S15" s="175" t="s">
        <v>284</v>
      </c>
    </row>
    <row r="16" spans="1:19" ht="23.25" x14ac:dyDescent="0.25">
      <c r="A16" s="67" t="s">
        <v>304</v>
      </c>
      <c r="B16" s="176" t="s">
        <v>236</v>
      </c>
      <c r="C16" s="169">
        <v>4</v>
      </c>
      <c r="D16" s="169">
        <v>5</v>
      </c>
      <c r="E16" s="169">
        <v>1</v>
      </c>
      <c r="F16" s="169">
        <v>5</v>
      </c>
      <c r="G16" s="169">
        <v>5</v>
      </c>
      <c r="H16" s="169">
        <v>5</v>
      </c>
      <c r="I16" s="170">
        <f t="shared" si="8"/>
        <v>4.166666666666667</v>
      </c>
      <c r="J16" s="169">
        <v>3</v>
      </c>
      <c r="K16" s="169">
        <v>1</v>
      </c>
      <c r="L16" s="169">
        <v>4</v>
      </c>
      <c r="M16" s="169">
        <v>4</v>
      </c>
      <c r="N16" s="170">
        <f t="shared" si="9"/>
        <v>3</v>
      </c>
      <c r="O16" s="171">
        <f t="shared" si="10"/>
        <v>12.5</v>
      </c>
      <c r="P16" s="172" t="str">
        <f t="shared" si="11"/>
        <v>0</v>
      </c>
      <c r="Q16" s="173" t="str">
        <f t="shared" si="12"/>
        <v>0</v>
      </c>
      <c r="R16" s="174" t="str">
        <f t="shared" ref="R16" si="14">IF(O16&gt;6, "ALTO","0")</f>
        <v>ALTO</v>
      </c>
      <c r="S16" s="175" t="s">
        <v>292</v>
      </c>
    </row>
  </sheetData>
  <mergeCells count="3">
    <mergeCell ref="O3:R3"/>
    <mergeCell ref="A2:B2"/>
    <mergeCell ref="O2:R2"/>
  </mergeCells>
  <pageMargins left="0" right="0" top="0" bottom="0" header="0" footer="0"/>
  <pageSetup paperSize="9" scale="9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9"/>
  <sheetViews>
    <sheetView workbookViewId="0">
      <selection activeCell="T8" sqref="T8"/>
    </sheetView>
  </sheetViews>
  <sheetFormatPr defaultRowHeight="15" x14ac:dyDescent="0.25"/>
  <cols>
    <col min="1" max="1" width="10.42578125" style="10" customWidth="1"/>
    <col min="2" max="2" width="26.5703125" customWidth="1"/>
    <col min="3" max="8" width="6.140625" customWidth="1"/>
    <col min="9" max="9" width="7.42578125" customWidth="1"/>
    <col min="10" max="13" width="6.5703125" customWidth="1"/>
    <col min="14" max="14" width="7.42578125" customWidth="1"/>
    <col min="15" max="15" width="6.85546875" customWidth="1"/>
    <col min="16" max="16" width="5.7109375" customWidth="1"/>
    <col min="17" max="17" width="5.5703125" customWidth="1"/>
    <col min="18" max="18" width="5.85546875" customWidth="1"/>
    <col min="19" max="19" width="16.140625" customWidth="1"/>
  </cols>
  <sheetData>
    <row r="2" spans="1:19" x14ac:dyDescent="0.25">
      <c r="A2" s="183" t="s">
        <v>322</v>
      </c>
      <c r="B2" s="183"/>
      <c r="C2" s="59" t="s">
        <v>9</v>
      </c>
      <c r="D2" s="59"/>
      <c r="E2" s="59"/>
      <c r="F2" s="59"/>
      <c r="G2" s="59"/>
      <c r="H2" s="59"/>
      <c r="I2" s="59"/>
      <c r="J2" s="60" t="s">
        <v>5</v>
      </c>
      <c r="K2" s="60"/>
      <c r="L2" s="60"/>
      <c r="M2" s="60"/>
      <c r="N2" s="60"/>
      <c r="O2" s="188"/>
      <c r="P2" s="188"/>
      <c r="Q2" s="188"/>
      <c r="R2" s="188"/>
      <c r="S2" s="61"/>
    </row>
    <row r="3" spans="1:19" ht="57" x14ac:dyDescent="0.25">
      <c r="A3" s="177" t="s">
        <v>332</v>
      </c>
      <c r="B3" s="62" t="s">
        <v>240</v>
      </c>
      <c r="C3" s="90" t="s">
        <v>0</v>
      </c>
      <c r="D3" s="90" t="s">
        <v>1</v>
      </c>
      <c r="E3" s="90" t="s">
        <v>2</v>
      </c>
      <c r="F3" s="90" t="s">
        <v>3</v>
      </c>
      <c r="G3" s="90" t="s">
        <v>4</v>
      </c>
      <c r="H3" s="90" t="s">
        <v>23</v>
      </c>
      <c r="I3" s="64" t="s">
        <v>10</v>
      </c>
      <c r="J3" s="91" t="s">
        <v>6</v>
      </c>
      <c r="K3" s="91" t="s">
        <v>7</v>
      </c>
      <c r="L3" s="91" t="s">
        <v>8</v>
      </c>
      <c r="M3" s="91" t="s">
        <v>14</v>
      </c>
      <c r="N3" s="64" t="s">
        <v>11</v>
      </c>
      <c r="O3" s="184" t="s">
        <v>18</v>
      </c>
      <c r="P3" s="184"/>
      <c r="Q3" s="184"/>
      <c r="R3" s="184"/>
      <c r="S3" s="66" t="s">
        <v>287</v>
      </c>
    </row>
    <row r="4" spans="1:19" ht="57" x14ac:dyDescent="0.25">
      <c r="A4" s="67" t="s">
        <v>273</v>
      </c>
      <c r="B4" s="100" t="s">
        <v>278</v>
      </c>
      <c r="C4" s="61">
        <v>4</v>
      </c>
      <c r="D4" s="61">
        <v>2</v>
      </c>
      <c r="E4" s="61">
        <v>1</v>
      </c>
      <c r="F4" s="61">
        <v>1</v>
      </c>
      <c r="G4" s="61">
        <v>1</v>
      </c>
      <c r="H4" s="61">
        <v>1</v>
      </c>
      <c r="I4" s="68">
        <f>SUM(C4:H4)/6</f>
        <v>1.6666666666666667</v>
      </c>
      <c r="J4" s="61">
        <v>3</v>
      </c>
      <c r="K4" s="61">
        <v>1</v>
      </c>
      <c r="L4" s="61">
        <v>0</v>
      </c>
      <c r="M4" s="61">
        <v>3</v>
      </c>
      <c r="N4" s="68">
        <f>SUM(J4:M4)/4</f>
        <v>1.75</v>
      </c>
      <c r="O4" s="69">
        <f>I4*N4</f>
        <v>2.916666666666667</v>
      </c>
      <c r="P4" s="101" t="str">
        <f t="shared" ref="P4:P6" si="0">IF(O4&lt;3, "basso","0")</f>
        <v>basso</v>
      </c>
      <c r="Q4" s="102" t="str">
        <f>IF(AND(O4&gt;3, O4&lt;6),"medio", "0")</f>
        <v>0</v>
      </c>
      <c r="R4" s="103" t="str">
        <f t="shared" ref="R4:R6" si="1">IF(O4&gt;6, "ALTO","0")</f>
        <v>0</v>
      </c>
      <c r="S4" s="66"/>
    </row>
    <row r="5" spans="1:19" ht="68.25" x14ac:dyDescent="0.25">
      <c r="A5" s="67" t="s">
        <v>273</v>
      </c>
      <c r="B5" s="100" t="s">
        <v>279</v>
      </c>
      <c r="C5" s="61">
        <v>4</v>
      </c>
      <c r="D5" s="61">
        <v>2</v>
      </c>
      <c r="E5" s="61">
        <v>1</v>
      </c>
      <c r="F5" s="61">
        <v>1</v>
      </c>
      <c r="G5" s="61">
        <v>1</v>
      </c>
      <c r="H5" s="61">
        <v>1</v>
      </c>
      <c r="I5" s="68">
        <f>SUM(C5:H5)/6</f>
        <v>1.6666666666666667</v>
      </c>
      <c r="J5" s="61">
        <v>3</v>
      </c>
      <c r="K5" s="61">
        <v>1</v>
      </c>
      <c r="L5" s="61">
        <v>0</v>
      </c>
      <c r="M5" s="61">
        <v>3</v>
      </c>
      <c r="N5" s="68">
        <f>SUM(J5:M5)/4</f>
        <v>1.75</v>
      </c>
      <c r="O5" s="69">
        <f t="shared" ref="O5" si="2">I5*N5</f>
        <v>2.916666666666667</v>
      </c>
      <c r="P5" s="101" t="str">
        <f t="shared" si="0"/>
        <v>basso</v>
      </c>
      <c r="Q5" s="102" t="str">
        <f t="shared" ref="Q5:Q6" si="3">IF(AND(O5&gt;3, O5&lt;6),"medio", "0")</f>
        <v>0</v>
      </c>
      <c r="R5" s="103" t="str">
        <f t="shared" si="1"/>
        <v>0</v>
      </c>
      <c r="S5" s="66"/>
    </row>
    <row r="6" spans="1:19" ht="34.5" x14ac:dyDescent="0.25">
      <c r="A6" s="67" t="s">
        <v>273</v>
      </c>
      <c r="B6" s="100" t="s">
        <v>274</v>
      </c>
      <c r="C6" s="61">
        <v>2</v>
      </c>
      <c r="D6" s="61">
        <v>5</v>
      </c>
      <c r="E6" s="61">
        <v>1</v>
      </c>
      <c r="F6" s="61">
        <v>5</v>
      </c>
      <c r="G6" s="61">
        <v>5</v>
      </c>
      <c r="H6" s="61">
        <v>2</v>
      </c>
      <c r="I6" s="68">
        <f t="shared" ref="I6:I9" si="4">SUM(C6:H6)/6</f>
        <v>3.3333333333333335</v>
      </c>
      <c r="J6" s="61">
        <v>3</v>
      </c>
      <c r="K6" s="61">
        <v>1</v>
      </c>
      <c r="L6" s="61">
        <v>0</v>
      </c>
      <c r="M6" s="61">
        <v>3</v>
      </c>
      <c r="N6" s="68">
        <f>SUM(J6:M6)/4</f>
        <v>1.75</v>
      </c>
      <c r="O6" s="69">
        <f>I6*N6</f>
        <v>5.8333333333333339</v>
      </c>
      <c r="P6" s="101" t="str">
        <f t="shared" si="0"/>
        <v>0</v>
      </c>
      <c r="Q6" s="102" t="str">
        <f t="shared" si="3"/>
        <v>medio</v>
      </c>
      <c r="R6" s="103" t="str">
        <f t="shared" si="1"/>
        <v>0</v>
      </c>
      <c r="S6" s="66" t="s">
        <v>283</v>
      </c>
    </row>
    <row r="7" spans="1:19" ht="23.25" x14ac:dyDescent="0.25">
      <c r="A7" s="67" t="s">
        <v>273</v>
      </c>
      <c r="B7" s="100" t="s">
        <v>275</v>
      </c>
      <c r="C7" s="61">
        <v>4</v>
      </c>
      <c r="D7" s="61">
        <v>2</v>
      </c>
      <c r="E7" s="61">
        <v>1</v>
      </c>
      <c r="F7" s="61">
        <v>1</v>
      </c>
      <c r="G7" s="61">
        <v>1</v>
      </c>
      <c r="H7" s="61">
        <v>1</v>
      </c>
      <c r="I7" s="68">
        <f t="shared" si="4"/>
        <v>1.6666666666666667</v>
      </c>
      <c r="J7" s="61">
        <v>3</v>
      </c>
      <c r="K7" s="61">
        <v>1</v>
      </c>
      <c r="L7" s="61">
        <v>0</v>
      </c>
      <c r="M7" s="61">
        <v>3</v>
      </c>
      <c r="N7" s="68">
        <f t="shared" ref="N7:N9" si="5">SUM(J7:M7)/4</f>
        <v>1.75</v>
      </c>
      <c r="O7" s="69">
        <f t="shared" ref="O7:O9" si="6">I7*N7</f>
        <v>2.916666666666667</v>
      </c>
      <c r="P7" s="101" t="str">
        <f t="shared" ref="P7:P8" si="7">IF(O7&lt;3, "basso","0")</f>
        <v>basso</v>
      </c>
      <c r="Q7" s="102" t="str">
        <f t="shared" ref="Q7:Q9" si="8">IF(AND(O7&gt;3, O7&lt;6),"medio", "0")</f>
        <v>0</v>
      </c>
      <c r="R7" s="103" t="str">
        <f t="shared" ref="R7:R9" si="9">IF(O7&gt;6, "ALTO","0")</f>
        <v>0</v>
      </c>
      <c r="S7" s="66"/>
    </row>
    <row r="8" spans="1:19" ht="23.25" x14ac:dyDescent="0.25">
      <c r="A8" s="67" t="s">
        <v>273</v>
      </c>
      <c r="B8" s="100" t="s">
        <v>276</v>
      </c>
      <c r="C8" s="61">
        <v>4</v>
      </c>
      <c r="D8" s="61">
        <v>2</v>
      </c>
      <c r="E8" s="61">
        <v>1</v>
      </c>
      <c r="F8" s="61">
        <v>1</v>
      </c>
      <c r="G8" s="61">
        <v>1</v>
      </c>
      <c r="H8" s="61">
        <v>1</v>
      </c>
      <c r="I8" s="68">
        <f t="shared" si="4"/>
        <v>1.6666666666666667</v>
      </c>
      <c r="J8" s="61">
        <v>3</v>
      </c>
      <c r="K8" s="61">
        <v>1</v>
      </c>
      <c r="L8" s="61">
        <v>0</v>
      </c>
      <c r="M8" s="61">
        <v>3</v>
      </c>
      <c r="N8" s="68">
        <f t="shared" si="5"/>
        <v>1.75</v>
      </c>
      <c r="O8" s="69">
        <f t="shared" si="6"/>
        <v>2.916666666666667</v>
      </c>
      <c r="P8" s="101" t="str">
        <f t="shared" si="7"/>
        <v>basso</v>
      </c>
      <c r="Q8" s="102" t="str">
        <f t="shared" si="8"/>
        <v>0</v>
      </c>
      <c r="R8" s="103" t="str">
        <f t="shared" si="9"/>
        <v>0</v>
      </c>
      <c r="S8" s="66"/>
    </row>
    <row r="9" spans="1:19" x14ac:dyDescent="0.25">
      <c r="A9" s="67" t="s">
        <v>273</v>
      </c>
      <c r="B9" s="100" t="s">
        <v>277</v>
      </c>
      <c r="C9" s="61">
        <v>4</v>
      </c>
      <c r="D9" s="61">
        <v>2</v>
      </c>
      <c r="E9" s="61">
        <v>1</v>
      </c>
      <c r="F9" s="61">
        <v>1</v>
      </c>
      <c r="G9" s="61">
        <v>1</v>
      </c>
      <c r="H9" s="61">
        <v>1</v>
      </c>
      <c r="I9" s="68">
        <f t="shared" si="4"/>
        <v>1.6666666666666667</v>
      </c>
      <c r="J9" s="61">
        <v>3</v>
      </c>
      <c r="K9" s="61">
        <v>1</v>
      </c>
      <c r="L9" s="61">
        <v>0</v>
      </c>
      <c r="M9" s="61">
        <v>3</v>
      </c>
      <c r="N9" s="68">
        <f t="shared" si="5"/>
        <v>1.75</v>
      </c>
      <c r="O9" s="69">
        <f t="shared" si="6"/>
        <v>2.916666666666667</v>
      </c>
      <c r="P9" s="101" t="s">
        <v>335</v>
      </c>
      <c r="Q9" s="102" t="str">
        <f t="shared" si="8"/>
        <v>0</v>
      </c>
      <c r="R9" s="103" t="str">
        <f t="shared" si="9"/>
        <v>0</v>
      </c>
      <c r="S9" s="66"/>
    </row>
  </sheetData>
  <mergeCells count="3">
    <mergeCell ref="A2:B2"/>
    <mergeCell ref="O3:R3"/>
    <mergeCell ref="O2:R2"/>
  </mergeCells>
  <pageMargins left="0" right="0" top="0" bottom="0" header="0" footer="0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24</vt:i4>
      </vt:variant>
      <vt:variant>
        <vt:lpstr>Intervalli denominati</vt:lpstr>
      </vt:variant>
      <vt:variant>
        <vt:i4>27</vt:i4>
      </vt:variant>
    </vt:vector>
  </HeadingPairs>
  <TitlesOfParts>
    <vt:vector size="51" baseType="lpstr">
      <vt:lpstr>Indice RISCHI</vt:lpstr>
      <vt:lpstr>DEMANIO</vt:lpstr>
      <vt:lpstr>CONTRATTI</vt:lpstr>
      <vt:lpstr>CONTRATTI-ECONOMATO</vt:lpstr>
      <vt:lpstr>Foglio2</vt:lpstr>
      <vt:lpstr>AVVOCATURA</vt:lpstr>
      <vt:lpstr>BILANCIO-CONTABILITA'-TRIBUTI</vt:lpstr>
      <vt:lpstr>RISORSE UMANE</vt:lpstr>
      <vt:lpstr>SISTEMI INFORMATIVI</vt:lpstr>
      <vt:lpstr>COORDINAMENTO-STAFF AL PRESIDEN</vt:lpstr>
      <vt:lpstr>Foglio1</vt:lpstr>
      <vt:lpstr>COORDINAMENTO-PROTOCOLLO</vt:lpstr>
      <vt:lpstr>GRANDI PROGETTI</vt:lpstr>
      <vt:lpstr>GRANDI PROGETTI - MANUTENZIONE</vt:lpstr>
      <vt:lpstr>GRANDI PROGETTI - AMBIENTE</vt:lpstr>
      <vt:lpstr>COMUNICAZIONE</vt:lpstr>
      <vt:lpstr>PROMOZIONE</vt:lpstr>
      <vt:lpstr>STUDI</vt:lpstr>
      <vt:lpstr>SECURITY</vt:lpstr>
      <vt:lpstr>SECURITY - AUTISTI</vt:lpstr>
      <vt:lpstr>CONTROLLO DI GESTIONE</vt:lpstr>
      <vt:lpstr>Pianificazione e Programmazione</vt:lpstr>
      <vt:lpstr>RECUPERO CREDITI</vt:lpstr>
      <vt:lpstr>DIREZIONE PORTI SALERNO E CS</vt:lpstr>
      <vt:lpstr>AVVOCATURA!Area_stampa</vt:lpstr>
      <vt:lpstr>'BILANCIO-CONTABILITA''-TRIBUTI'!Area_stampa</vt:lpstr>
      <vt:lpstr>COMUNICAZIONE!Area_stampa</vt:lpstr>
      <vt:lpstr>CONTRATTI!Area_stampa</vt:lpstr>
      <vt:lpstr>'CONTRATTI-ECONOMATO'!Area_stampa</vt:lpstr>
      <vt:lpstr>'CONTROLLO DI GESTIONE'!Area_stampa</vt:lpstr>
      <vt:lpstr>'COORDINAMENTO-PROTOCOLLO'!Area_stampa</vt:lpstr>
      <vt:lpstr>'COORDINAMENTO-STAFF AL PRESIDEN'!Area_stampa</vt:lpstr>
      <vt:lpstr>DEMANIO!Area_stampa</vt:lpstr>
      <vt:lpstr>'DIREZIONE PORTI SALERNO E CS'!Area_stampa</vt:lpstr>
      <vt:lpstr>'GRANDI PROGETTI'!Area_stampa</vt:lpstr>
      <vt:lpstr>'GRANDI PROGETTI - AMBIENTE'!Area_stampa</vt:lpstr>
      <vt:lpstr>'GRANDI PROGETTI - MANUTENZIONE'!Area_stampa</vt:lpstr>
      <vt:lpstr>'Indice RISCHI'!Area_stampa</vt:lpstr>
      <vt:lpstr>'Pianificazione e Programmazione'!Area_stampa</vt:lpstr>
      <vt:lpstr>PROMOZIONE!Area_stampa</vt:lpstr>
      <vt:lpstr>'RECUPERO CREDITI'!Area_stampa</vt:lpstr>
      <vt:lpstr>'RISORSE UMANE'!Area_stampa</vt:lpstr>
      <vt:lpstr>SECURITY!Area_stampa</vt:lpstr>
      <vt:lpstr>'SECURITY - AUTISTI'!Area_stampa</vt:lpstr>
      <vt:lpstr>'SISTEMI INFORMATIVI'!Area_stampa</vt:lpstr>
      <vt:lpstr>STUDI!Area_stampa</vt:lpstr>
      <vt:lpstr>'COORDINAMENTO-PROTOCOLLO'!Titoli_stampa</vt:lpstr>
      <vt:lpstr>'COORDINAMENTO-STAFF AL PRESIDEN'!Titoli_stampa</vt:lpstr>
      <vt:lpstr>DEMANIO!Titoli_stampa</vt:lpstr>
      <vt:lpstr>'GRANDI PROGETTI - AMBIENTE'!Titoli_stampa</vt:lpstr>
      <vt:lpstr>SECURITY!Titoli_stampa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 Taliento</dc:creator>
  <cp:lastModifiedBy>Barbara Pisacane</cp:lastModifiedBy>
  <cp:lastPrinted>2019-01-14T12:18:05Z</cp:lastPrinted>
  <dcterms:created xsi:type="dcterms:W3CDTF">2015-12-10T10:23:57Z</dcterms:created>
  <dcterms:modified xsi:type="dcterms:W3CDTF">2019-08-13T14:09:19Z</dcterms:modified>
</cp:coreProperties>
</file>